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129.111.1.190\経企共有\HP更新\HP更新・修正依頼（JAMU）\当社指定請求書ページ\請求書差替え\20230929\"/>
    </mc:Choice>
  </mc:AlternateContent>
  <xr:revisionPtr revIDLastSave="0" documentId="8_{1AABE9A3-3BAF-4D5F-BD0F-B55D1AE42387}" xr6:coauthVersionLast="47" xr6:coauthVersionMax="47" xr10:uidLastSave="{00000000-0000-0000-0000-000000000000}"/>
  <workbookProtection workbookAlgorithmName="SHA-512" workbookHashValue="/Cou8ODuMy2cASYH0y8FHK/TottyJU6C+kPQDpDUBZORhLZSMUvll9UpTEqRstW/aVskug6SjAiAYnCu7roi8g==" workbookSaltValue="h6NHco9ROua/bBmQKGK87Q==" workbookSpinCount="100000" lockStructure="1"/>
  <bookViews>
    <workbookView xWindow="-120" yWindow="-120" windowWidth="29040" windowHeight="15990" xr2:uid="{EF550EDD-1D59-45F5-A67C-D7A3BC1DD82D}"/>
  </bookViews>
  <sheets>
    <sheet name="請求書（契約）" sheetId="1" r:id="rId1"/>
    <sheet name="請求書（契約）記入例" sheetId="4" r:id="rId2"/>
  </sheets>
  <definedNames>
    <definedName name="_xlnm.Print_Area" localSheetId="0">'請求書（契約）'!$A$1:$AO$53</definedName>
    <definedName name="_xlnm.Print_Area" localSheetId="1">'請求書（契約）記入例'!$A$1:$AO$53</definedName>
    <definedName name="Z_2D72148B_12FE_4CAF_8382_7F2931EE5260_.wvu.PrintArea" localSheetId="0" hidden="1">'請求書（契約）'!$A$1:$AO$53</definedName>
    <definedName name="Z_2D72148B_12FE_4CAF_8382_7F2931EE5260_.wvu.PrintArea" localSheetId="1" hidden="1">'請求書（契約）記入例'!$A$1:$AO$53</definedName>
    <definedName name="契_消費税" localSheetId="0">'請求書（契約）'!$AK$48:$AO$50</definedName>
    <definedName name="契_消費税" localSheetId="1">'請求書（契約）記入例'!$AK$48:$AO$50</definedName>
    <definedName name="契_税抜き金額" localSheetId="0">'請求書（契約）'!$AE$41:$AJ$46</definedName>
    <definedName name="契_税抜き金額" localSheetId="1">'請求書（契約）記入例'!$AE$41:$AJ$46</definedName>
    <definedName name="契_税抜き金額1集計" localSheetId="0">'請求書（契約）'!$AE$48</definedName>
    <definedName name="契_税抜き金額1集計" localSheetId="1">'請求書（契約）記入例'!$AE$48</definedName>
    <definedName name="契_税抜き金額2集計" localSheetId="0">'請求書（契約）'!$AE$49</definedName>
    <definedName name="契_税抜き金額2集計" localSheetId="1">'請求書（契約）記入例'!$AE$49</definedName>
    <definedName name="契_税抜き金額3集計" localSheetId="0">'請求書（契約）'!$AE$50</definedName>
    <definedName name="契_税抜き金額3集計" localSheetId="1">'請求書（契約）記入例'!$AE$50</definedName>
    <definedName name="契_税抜き金額合計" localSheetId="0">'請求書（契約）'!$AE$48:$AJ$51</definedName>
    <definedName name="契_税率" localSheetId="0">'請求書（契約）'!$H$41:$I$46</definedName>
    <definedName name="契_税率" localSheetId="1">'請求書（契約）記入例'!$H$41:$I$46</definedName>
    <definedName name="契_税率1" localSheetId="0">'請求書（契約）'!$W$48</definedName>
    <definedName name="契_税率1" localSheetId="1">'請求書（契約）記入例'!$W$48</definedName>
    <definedName name="契_税率1四捨五入" localSheetId="0">'請求書（契約）'!$V$48</definedName>
    <definedName name="契_税率1四捨五入" localSheetId="1">'請求書（契約）記入例'!$V$48</definedName>
    <definedName name="契_税率1消費税端数調整" localSheetId="0">'請求書（契約）'!$A$48</definedName>
    <definedName name="契_税率1切り捨て" localSheetId="0">'請求書（契約）'!$T$48</definedName>
    <definedName name="契_税率1切り捨て" localSheetId="1">'請求書（契約）記入例'!$T$48</definedName>
    <definedName name="契_税率1切り上げ" localSheetId="0">'請求書（契約）'!$U$48</definedName>
    <definedName name="契_税率1切り上げ" localSheetId="1">'請求書（契約）記入例'!$U$48</definedName>
    <definedName name="契_税率2" localSheetId="0">'請求書（契約）'!$W$49</definedName>
    <definedName name="契_税率2" localSheetId="1">'請求書（契約）記入例'!$W$49</definedName>
    <definedName name="契_税率2四捨五入" localSheetId="0">'請求書（契約）'!$V$49</definedName>
    <definedName name="契_税率2四捨五入" localSheetId="1">'請求書（契約）記入例'!$V$49</definedName>
    <definedName name="契_税率2消費税端数調整" localSheetId="0">'請求書（契約）'!$A$49</definedName>
    <definedName name="契_税率2切り捨て" localSheetId="0">'請求書（契約）'!$T$49</definedName>
    <definedName name="契_税率2切り捨て" localSheetId="1">'請求書（契約）記入例'!$T$49</definedName>
    <definedName name="契_税率2切り上げ" localSheetId="0">'請求書（契約）'!$U$49</definedName>
    <definedName name="契_税率2切り上げ" localSheetId="1">'請求書（契約）記入例'!$U$49</definedName>
    <definedName name="契_税率3" localSheetId="0">'請求書（契約）'!$W$50</definedName>
    <definedName name="契_税率3" localSheetId="1">'請求書（契約）記入例'!$W$50</definedName>
    <definedName name="契_税率3四捨五入" localSheetId="0">'請求書（契約）'!$V$50</definedName>
    <definedName name="契_税率3四捨五入" localSheetId="1">'請求書（契約）記入例'!$V$50</definedName>
    <definedName name="契_税率3消費税端数調整" localSheetId="0">'請求書（契約）'!$A$50</definedName>
    <definedName name="契_税率3切り捨て" localSheetId="0">'請求書（契約）'!$T$50</definedName>
    <definedName name="契_税率3切り捨て" localSheetId="1">'請求書（契約）記入例'!$T$50</definedName>
    <definedName name="契_税率3切り上げ" localSheetId="0">'請求書（契約）'!$U$50</definedName>
    <definedName name="契_税率3切り上げ" localSheetId="1">'請求書（契約）記入例'!$U$50</definedName>
    <definedName name="契_税率と内容" localSheetId="0">'請求書（契約）'!$AP$41:$AP$46</definedName>
    <definedName name="契_端数処理" localSheetId="0">'請求書（契約）'!$K$52</definedName>
    <definedName name="契_端数処理" localSheetId="1">'請求書（契約）記入例'!$K$52</definedName>
    <definedName name="契_内訳合計" localSheetId="0">'請求書（契約）'!$AE$52:$AO$52</definedName>
    <definedName name="契_内訳合計" localSheetId="1">'請求書（契約）記入例'!$AE$52:$AO$52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46" i="1" l="1"/>
  <c r="AE45" i="1"/>
  <c r="AE44" i="1"/>
  <c r="AE43" i="1"/>
  <c r="AE42" i="1"/>
  <c r="AE41" i="1"/>
  <c r="AE51" i="4"/>
  <c r="AE50" i="4"/>
  <c r="V50" i="4"/>
  <c r="U50" i="4"/>
  <c r="T50" i="4"/>
  <c r="AK50" i="4" s="1"/>
  <c r="J50" i="4"/>
  <c r="AE49" i="4"/>
  <c r="U49" i="4" s="1"/>
  <c r="J49" i="4"/>
  <c r="J48" i="4"/>
  <c r="AE46" i="4"/>
  <c r="AE45" i="4"/>
  <c r="AE44" i="4"/>
  <c r="V35" i="4" s="1"/>
  <c r="AE43" i="4"/>
  <c r="AE42" i="4"/>
  <c r="AE41" i="4"/>
  <c r="AE52" i="4" s="1"/>
  <c r="O37" i="4"/>
  <c r="H37" i="4"/>
  <c r="AC35" i="4" l="1"/>
  <c r="V49" i="4"/>
  <c r="AE48" i="4"/>
  <c r="T49" i="4"/>
  <c r="AK49" i="4" s="1"/>
  <c r="V48" i="4" l="1"/>
  <c r="T48" i="4"/>
  <c r="AK48" i="4" s="1"/>
  <c r="U48" i="4"/>
  <c r="AK52" i="4" l="1"/>
  <c r="V36" i="4"/>
  <c r="Z31" i="4" l="1"/>
  <c r="AC36" i="4"/>
  <c r="V37" i="4"/>
  <c r="G30" i="4" l="1"/>
  <c r="AC37" i="4"/>
  <c r="A50" i="1"/>
  <c r="A49" i="1"/>
  <c r="A48" i="1"/>
  <c r="AP46" i="1"/>
  <c r="AP45" i="1"/>
  <c r="AP44" i="1"/>
  <c r="AP43" i="1"/>
  <c r="AP42" i="1"/>
  <c r="AP41" i="1"/>
  <c r="AE51" i="1"/>
  <c r="J50" i="1"/>
  <c r="J49" i="1"/>
  <c r="J48" i="1"/>
  <c r="O37" i="1"/>
  <c r="H37" i="1"/>
  <c r="AE48" i="1" l="1"/>
  <c r="AE49" i="1"/>
  <c r="U49" i="1" s="1"/>
  <c r="AE50" i="1"/>
  <c r="U50" i="1" s="1"/>
  <c r="U48" i="1" l="1"/>
  <c r="V35" i="1"/>
  <c r="AC35" i="1" s="1"/>
  <c r="AE52" i="1"/>
  <c r="T50" i="1"/>
  <c r="AK50" i="1" s="1"/>
  <c r="T49" i="1"/>
  <c r="AK49" i="1" s="1"/>
  <c r="V49" i="1"/>
  <c r="V50" i="1"/>
  <c r="V48" i="1"/>
  <c r="T48" i="1"/>
  <c r="AK48" i="1" l="1"/>
  <c r="AK52" i="1" s="1"/>
  <c r="V36" i="1" l="1"/>
  <c r="Z31" i="1" s="1"/>
  <c r="V37" i="1" l="1"/>
  <c r="G30" i="1" s="1"/>
  <c r="AC36" i="1"/>
  <c r="AC37" i="1" l="1"/>
</calcChain>
</file>

<file path=xl/sharedStrings.xml><?xml version="1.0" encoding="utf-8"?>
<sst xmlns="http://schemas.openxmlformats.org/spreadsheetml/2006/main" count="141" uniqueCount="69">
  <si>
    <t>請　求　書（ 指 定 様 式 ）契約分</t>
    <rPh sb="0" eb="1">
      <t>ショウ</t>
    </rPh>
    <rPh sb="2" eb="3">
      <t>モトム</t>
    </rPh>
    <rPh sb="4" eb="5">
      <t>ショ</t>
    </rPh>
    <rPh sb="7" eb="8">
      <t>ユビ</t>
    </rPh>
    <rPh sb="9" eb="10">
      <t>サダム</t>
    </rPh>
    <rPh sb="11" eb="12">
      <t>サマ</t>
    </rPh>
    <rPh sb="13" eb="14">
      <t>シキ</t>
    </rPh>
    <rPh sb="16" eb="17">
      <t>チギリ</t>
    </rPh>
    <rPh sb="17" eb="18">
      <t>ヤク</t>
    </rPh>
    <rPh sb="18" eb="19">
      <t>ブン</t>
    </rPh>
    <phoneticPr fontId="3"/>
  </si>
  <si>
    <t>請求年月日</t>
    <rPh sb="0" eb="2">
      <t>セイキュウ</t>
    </rPh>
    <rPh sb="2" eb="5">
      <t>ネンガッピ</t>
    </rPh>
    <phoneticPr fontId="3"/>
  </si>
  <si>
    <t>年</t>
    <rPh sb="0" eb="1">
      <t>ネン</t>
    </rPh>
    <phoneticPr fontId="3"/>
  </si>
  <si>
    <t>月</t>
    <rPh sb="0" eb="1">
      <t>ツキ</t>
    </rPh>
    <phoneticPr fontId="3"/>
  </si>
  <si>
    <t>日</t>
    <rPh sb="0" eb="1">
      <t>ヒ</t>
    </rPh>
    <phoneticPr fontId="3"/>
  </si>
  <si>
    <t>株式会社 新井組　御中</t>
    <rPh sb="0" eb="4">
      <t>カブシキカイシャ</t>
    </rPh>
    <rPh sb="5" eb="8">
      <t>アライグミ</t>
    </rPh>
    <rPh sb="9" eb="11">
      <t>オンチュウ</t>
    </rPh>
    <phoneticPr fontId="3"/>
  </si>
  <si>
    <t>郵便番号</t>
    <rPh sb="0" eb="2">
      <t>ユウビン</t>
    </rPh>
    <rPh sb="2" eb="4">
      <t>バンゴウ</t>
    </rPh>
    <phoneticPr fontId="3"/>
  </si>
  <si>
    <t>－</t>
    <phoneticPr fontId="3"/>
  </si>
  <si>
    <t>住　　所</t>
    <rPh sb="0" eb="1">
      <t>ジュウ</t>
    </rPh>
    <rPh sb="3" eb="4">
      <t>ショ</t>
    </rPh>
    <phoneticPr fontId="3"/>
  </si>
  <si>
    <t>社　　名</t>
    <rPh sb="0" eb="1">
      <t>シャ</t>
    </rPh>
    <rPh sb="3" eb="4">
      <t>メイ</t>
    </rPh>
    <phoneticPr fontId="3"/>
  </si>
  <si>
    <t>電話番号</t>
    <rPh sb="0" eb="4">
      <t>デンワバンゴウ</t>
    </rPh>
    <phoneticPr fontId="3"/>
  </si>
  <si>
    <t>FAX番号</t>
    <rPh sb="3" eb="5">
      <t>バンゴウ</t>
    </rPh>
    <phoneticPr fontId="3"/>
  </si>
  <si>
    <t>Ｔ</t>
    <phoneticPr fontId="3"/>
  </si>
  <si>
    <t>B C 1 －</t>
    <phoneticPr fontId="3"/>
  </si>
  <si>
    <t>B C 2 －</t>
    <phoneticPr fontId="3"/>
  </si>
  <si>
    <t>B C 3 －</t>
    <phoneticPr fontId="3"/>
  </si>
  <si>
    <t>B C ４ －</t>
    <phoneticPr fontId="3"/>
  </si>
  <si>
    <t>下記の通りご請求申し上げます。</t>
    <rPh sb="0" eb="2">
      <t>カキ</t>
    </rPh>
    <rPh sb="3" eb="4">
      <t>トオ</t>
    </rPh>
    <rPh sb="6" eb="8">
      <t>セイキュウ</t>
    </rPh>
    <rPh sb="8" eb="9">
      <t>モウ</t>
    </rPh>
    <rPh sb="10" eb="11">
      <t>ア</t>
    </rPh>
    <phoneticPr fontId="3"/>
  </si>
  <si>
    <t>請求金額</t>
    <rPh sb="0" eb="2">
      <t>セイキュウ</t>
    </rPh>
    <rPh sb="2" eb="4">
      <t>キンガク</t>
    </rPh>
    <phoneticPr fontId="3"/>
  </si>
  <si>
    <t>（ 内消費税額：</t>
    <rPh sb="2" eb="6">
      <t>ウチショウヒゼイ</t>
    </rPh>
    <rPh sb="6" eb="7">
      <t>ガク</t>
    </rPh>
    <phoneticPr fontId="3"/>
  </si>
  <si>
    <t>）</t>
    <phoneticPr fontId="3"/>
  </si>
  <si>
    <t>【注文書金額内訳】</t>
    <rPh sb="1" eb="4">
      <t>チュウモンショ</t>
    </rPh>
    <rPh sb="4" eb="6">
      <t>キンガク</t>
    </rPh>
    <rPh sb="6" eb="8">
      <t>ウチワケ</t>
    </rPh>
    <phoneticPr fontId="3"/>
  </si>
  <si>
    <t>契約金額</t>
    <rPh sb="0" eb="2">
      <t>ケイヤク</t>
    </rPh>
    <rPh sb="2" eb="4">
      <t>キンガク</t>
    </rPh>
    <phoneticPr fontId="3"/>
  </si>
  <si>
    <t>既領収額</t>
    <rPh sb="0" eb="1">
      <t>キ</t>
    </rPh>
    <rPh sb="1" eb="4">
      <t>リョウシュウガク</t>
    </rPh>
    <phoneticPr fontId="3"/>
  </si>
  <si>
    <t>今回請求額</t>
    <rPh sb="0" eb="2">
      <t>コンカイ</t>
    </rPh>
    <rPh sb="2" eb="5">
      <t>セイキュウガク</t>
    </rPh>
    <phoneticPr fontId="3"/>
  </si>
  <si>
    <t>契約残金額</t>
    <rPh sb="0" eb="5">
      <t>ケイヤクザンキンガク</t>
    </rPh>
    <phoneticPr fontId="3"/>
  </si>
  <si>
    <t>本体価格</t>
    <rPh sb="0" eb="2">
      <t>ホンタイ</t>
    </rPh>
    <rPh sb="2" eb="4">
      <t>カカク</t>
    </rPh>
    <phoneticPr fontId="3"/>
  </si>
  <si>
    <t>消費税額</t>
    <rPh sb="0" eb="3">
      <t>ショウヒゼイ</t>
    </rPh>
    <rPh sb="3" eb="4">
      <t>ガク</t>
    </rPh>
    <phoneticPr fontId="3"/>
  </si>
  <si>
    <t>合計</t>
    <rPh sb="0" eb="2">
      <t>ゴウケイ</t>
    </rPh>
    <phoneticPr fontId="3"/>
  </si>
  <si>
    <t>No.</t>
    <phoneticPr fontId="3"/>
  </si>
  <si>
    <t>税率</t>
    <rPh sb="0" eb="2">
      <t>ゼイリツ</t>
    </rPh>
    <phoneticPr fontId="3"/>
  </si>
  <si>
    <t>数量</t>
    <rPh sb="0" eb="2">
      <t>スウリョウ</t>
    </rPh>
    <phoneticPr fontId="3"/>
  </si>
  <si>
    <t>単位</t>
    <rPh sb="0" eb="2">
      <t>タンイ</t>
    </rPh>
    <phoneticPr fontId="3"/>
  </si>
  <si>
    <t>単価</t>
    <rPh sb="0" eb="2">
      <t>タンカ</t>
    </rPh>
    <phoneticPr fontId="3"/>
  </si>
  <si>
    <t>金額</t>
    <rPh sb="0" eb="2">
      <t>キンガク</t>
    </rPh>
    <phoneticPr fontId="3"/>
  </si>
  <si>
    <t>備考</t>
    <rPh sb="0" eb="2">
      <t>ビコウ</t>
    </rPh>
    <phoneticPr fontId="3"/>
  </si>
  <si>
    <t>消費税</t>
    <rPh sb="0" eb="3">
      <t>ショウヒゼイ</t>
    </rPh>
    <phoneticPr fontId="3"/>
  </si>
  <si>
    <t>・</t>
    <phoneticPr fontId="3"/>
  </si>
  <si>
    <t>税率について</t>
    <rPh sb="0" eb="2">
      <t>ゼイリツ</t>
    </rPh>
    <phoneticPr fontId="3"/>
  </si>
  <si>
    <t>空白</t>
    <rPh sb="0" eb="2">
      <t>クウハク</t>
    </rPh>
    <phoneticPr fontId="3"/>
  </si>
  <si>
    <t>％対象</t>
    <rPh sb="1" eb="3">
      <t>タイショウ</t>
    </rPh>
    <phoneticPr fontId="3"/>
  </si>
  <si>
    <t>※</t>
    <phoneticPr fontId="3"/>
  </si>
  <si>
    <t>◎</t>
    <phoneticPr fontId="3"/>
  </si>
  <si>
    <t>◇</t>
    <phoneticPr fontId="3"/>
  </si>
  <si>
    <t>…　その他（非課税、不課税等）</t>
    <rPh sb="4" eb="5">
      <t>タ</t>
    </rPh>
    <rPh sb="6" eb="9">
      <t>ヒカゼイ</t>
    </rPh>
    <rPh sb="10" eb="13">
      <t>フカゼイ</t>
    </rPh>
    <rPh sb="13" eb="14">
      <t>ナド</t>
    </rPh>
    <phoneticPr fontId="3"/>
  </si>
  <si>
    <t>その他</t>
    <rPh sb="2" eb="3">
      <t>タ</t>
    </rPh>
    <phoneticPr fontId="3"/>
  </si>
  <si>
    <t>消費税の端数処理</t>
    <rPh sb="0" eb="3">
      <t>ショウヒゼイ</t>
    </rPh>
    <rPh sb="4" eb="6">
      <t>ハスウ</t>
    </rPh>
    <rPh sb="6" eb="8">
      <t>ショリ</t>
    </rPh>
    <phoneticPr fontId="3"/>
  </si>
  <si>
    <t>…</t>
    <phoneticPr fontId="3"/>
  </si>
  <si>
    <t>切り捨て</t>
  </si>
  <si>
    <t>541</t>
    <phoneticPr fontId="3"/>
  </si>
  <si>
    <t>0053</t>
    <phoneticPr fontId="3"/>
  </si>
  <si>
    <t>の着色部分に記入して下さい</t>
    <rPh sb="1" eb="3">
      <t>チャクショク</t>
    </rPh>
    <rPh sb="3" eb="5">
      <t>ブブン</t>
    </rPh>
    <rPh sb="6" eb="8">
      <t>キニュウ</t>
    </rPh>
    <rPh sb="10" eb="11">
      <t>クダ</t>
    </rPh>
    <phoneticPr fontId="3"/>
  </si>
  <si>
    <t>大阪府大阪市○○区△〇町２‐１‐５</t>
    <rPh sb="0" eb="3">
      <t>オオサカフ</t>
    </rPh>
    <rPh sb="3" eb="5">
      <t>オオサカ</t>
    </rPh>
    <rPh sb="5" eb="6">
      <t>シ</t>
    </rPh>
    <rPh sb="8" eb="9">
      <t>ク</t>
    </rPh>
    <rPh sb="11" eb="12">
      <t>チョウ</t>
    </rPh>
    <phoneticPr fontId="3"/>
  </si>
  <si>
    <t>は入力必須項目となります</t>
    <rPh sb="1" eb="3">
      <t>ニュウリョク</t>
    </rPh>
    <rPh sb="3" eb="5">
      <t>ヒッス</t>
    </rPh>
    <rPh sb="5" eb="7">
      <t>コウモク</t>
    </rPh>
    <phoneticPr fontId="3"/>
  </si>
  <si>
    <t>株式会社ムラヤマ</t>
    <rPh sb="0" eb="4">
      <t>カブシキガイシャ</t>
    </rPh>
    <phoneticPr fontId="3"/>
  </si>
  <si>
    <t>06-1234-5678</t>
    <phoneticPr fontId="3"/>
  </si>
  <si>
    <t>06-1234-5679</t>
    <phoneticPr fontId="3"/>
  </si>
  <si>
    <t>○○〇高架橋他耐震補強工事</t>
    <rPh sb="3" eb="6">
      <t>コウカキョウ</t>
    </rPh>
    <rPh sb="6" eb="7">
      <t>ホカ</t>
    </rPh>
    <rPh sb="7" eb="9">
      <t>タイシン</t>
    </rPh>
    <rPh sb="9" eb="11">
      <t>ホキョウ</t>
    </rPh>
    <rPh sb="11" eb="13">
      <t>コウジ</t>
    </rPh>
    <phoneticPr fontId="3"/>
  </si>
  <si>
    <t>当月出来高</t>
    <rPh sb="0" eb="2">
      <t>トウゲツ</t>
    </rPh>
    <rPh sb="2" eb="5">
      <t>デキダカ</t>
    </rPh>
    <phoneticPr fontId="3"/>
  </si>
  <si>
    <t>式</t>
    <rPh sb="0" eb="1">
      <t>シキ</t>
    </rPh>
    <phoneticPr fontId="3"/>
  </si>
  <si>
    <t>インボイス登録番号</t>
    <rPh sb="5" eb="7">
      <t>トウロク</t>
    </rPh>
    <rPh sb="7" eb="9">
      <t>バンゴウ</t>
    </rPh>
    <phoneticPr fontId="3"/>
  </si>
  <si>
    <t>AINV-1-02</t>
    <phoneticPr fontId="3"/>
  </si>
  <si>
    <t>取　引　先　コ　ー　ド</t>
    <rPh sb="0" eb="1">
      <t>トリ</t>
    </rPh>
    <rPh sb="2" eb="3">
      <t>イン</t>
    </rPh>
    <rPh sb="4" eb="5">
      <t>サキ</t>
    </rPh>
    <phoneticPr fontId="3"/>
  </si>
  <si>
    <t>注 　文 　書 　番 　号</t>
    <rPh sb="0" eb="1">
      <t>チュウ</t>
    </rPh>
    <rPh sb="3" eb="4">
      <t>ブン</t>
    </rPh>
    <rPh sb="6" eb="7">
      <t>ショ</t>
    </rPh>
    <rPh sb="9" eb="10">
      <t>バン</t>
    </rPh>
    <rPh sb="12" eb="13">
      <t>ゴウ</t>
    </rPh>
    <phoneticPr fontId="3"/>
  </si>
  <si>
    <t>工　　事　　番　　号</t>
    <rPh sb="0" eb="1">
      <t>コウ</t>
    </rPh>
    <rPh sb="3" eb="4">
      <t>コト</t>
    </rPh>
    <rPh sb="6" eb="7">
      <t>バン</t>
    </rPh>
    <rPh sb="9" eb="10">
      <t>ゴウ</t>
    </rPh>
    <phoneticPr fontId="3"/>
  </si>
  <si>
    <t>工　事　名　称　（ま た は 部 課 名 ）</t>
    <rPh sb="0" eb="1">
      <t>コウ</t>
    </rPh>
    <rPh sb="2" eb="3">
      <t>コト</t>
    </rPh>
    <rPh sb="4" eb="5">
      <t>ナ</t>
    </rPh>
    <rPh sb="6" eb="7">
      <t>ショウ</t>
    </rPh>
    <rPh sb="15" eb="16">
      <t>ブ</t>
    </rPh>
    <rPh sb="17" eb="18">
      <t>カ</t>
    </rPh>
    <rPh sb="19" eb="20">
      <t>ナ</t>
    </rPh>
    <phoneticPr fontId="3"/>
  </si>
  <si>
    <r>
      <t xml:space="preserve">　日 付 </t>
    </r>
    <r>
      <rPr>
        <b/>
        <sz val="9"/>
        <color rgb="FFFF0000"/>
        <rFont val="游ゴシック"/>
        <family val="3"/>
        <charset val="128"/>
      </rPr>
      <t>※</t>
    </r>
    <r>
      <rPr>
        <sz val="9"/>
        <color theme="8" tint="-0.249977111117893"/>
        <rFont val="游ゴシック"/>
        <family val="3"/>
        <charset val="128"/>
      </rPr>
      <t>　　</t>
    </r>
    <rPh sb="1" eb="2">
      <t>ヒ</t>
    </rPh>
    <rPh sb="3" eb="4">
      <t>ツキ</t>
    </rPh>
    <phoneticPr fontId="3"/>
  </si>
  <si>
    <r>
      <t xml:space="preserve">　内　　容 </t>
    </r>
    <r>
      <rPr>
        <b/>
        <sz val="9"/>
        <color rgb="FFFF0000"/>
        <rFont val="游ゴシック"/>
        <family val="3"/>
        <charset val="128"/>
      </rPr>
      <t>※</t>
    </r>
    <rPh sb="1" eb="2">
      <t>ウチ</t>
    </rPh>
    <rPh sb="4" eb="5">
      <t>カタチ</t>
    </rPh>
    <phoneticPr fontId="3"/>
  </si>
  <si>
    <r>
      <t>【請求金額内訳】</t>
    </r>
    <r>
      <rPr>
        <b/>
        <sz val="9"/>
        <color rgb="FFFF0000"/>
        <rFont val="游ゴシック"/>
        <family val="3"/>
        <charset val="128"/>
      </rPr>
      <t xml:space="preserve">※ </t>
    </r>
    <r>
      <rPr>
        <sz val="9"/>
        <color rgb="FFFF0000"/>
        <rFont val="游ゴシック"/>
        <family val="3"/>
        <charset val="128"/>
      </rPr>
      <t>空白不可</t>
    </r>
    <rPh sb="1" eb="5">
      <t>セイキュウキンガク</t>
    </rPh>
    <rPh sb="5" eb="7">
      <t>ウチワケ</t>
    </rPh>
    <rPh sb="10" eb="14">
      <t>クウハクフカ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</si>
</sst>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 #,##0_ ;_ * \-#,##0_ ;_ * &quot;-&quot;_ ;_ @_ "/>
    <numFmt numFmtId="176" formatCode="#,##0_ "/>
    <numFmt numFmtId="177" formatCode="_(\ #,##0_);[Red]_(\-#,##0_);;_(@_)"/>
    <numFmt numFmtId="178" formatCode="yyyy/mm/dd"/>
    <numFmt numFmtId="179" formatCode="#,##0.0_ "/>
    <numFmt numFmtId="180" formatCode="_(* #,##0_);_(* \(#,##0\);_(* &quot;-&quot;_);_(@_)"/>
    <numFmt numFmtId="181" formatCode=";;;"/>
    <numFmt numFmtId="182" formatCode="#,##0&quot; 　円　&quot;;[Red]&quot;▲ &quot;#,##0&quot; 　円　&quot;"/>
    <numFmt numFmtId="183" formatCode="#,##0_ ;[Red]\-#,##0\ "/>
    <numFmt numFmtId="184" formatCode="#,###&quot; 　円　&quot;;&quot;▲ &quot;#,###&quot; 　円　&quot;"/>
  </numFmts>
  <fonts count="23" x14ac:knownFonts="1">
    <font>
      <sz val="11"/>
      <color theme="2" tint="-0.749961851863155"/>
      <name val="Meiryo UI"/>
      <family val="2"/>
      <charset val="128"/>
    </font>
    <font>
      <sz val="11"/>
      <color theme="2" tint="-0.749961851863155"/>
      <name val="Meiryo UI"/>
      <family val="2"/>
      <charset val="128"/>
    </font>
    <font>
      <b/>
      <sz val="15"/>
      <color theme="8" tint="-0.249977111117893"/>
      <name val="游明朝"/>
      <family val="1"/>
      <charset val="128"/>
    </font>
    <font>
      <sz val="6"/>
      <name val="Meiryo UI"/>
      <family val="2"/>
      <charset val="128"/>
    </font>
    <font>
      <sz val="11"/>
      <color theme="2" tint="-0.749961851863155"/>
      <name val="游ゴシック"/>
      <family val="3"/>
      <charset val="128"/>
    </font>
    <font>
      <sz val="9"/>
      <color theme="8" tint="-0.249977111117893"/>
      <name val="游ゴシック"/>
      <family val="3"/>
      <charset val="128"/>
    </font>
    <font>
      <sz val="9"/>
      <color theme="2" tint="-0.749961851863155"/>
      <name val="游ゴシック"/>
      <family val="3"/>
      <charset val="128"/>
    </font>
    <font>
      <b/>
      <sz val="14"/>
      <color theme="8" tint="-0.249977111117893"/>
      <name val="游明朝"/>
      <family val="1"/>
      <charset val="128"/>
    </font>
    <font>
      <b/>
      <sz val="14"/>
      <color theme="2" tint="-0.749961851863155"/>
      <name val="游明朝"/>
      <family val="1"/>
      <charset val="128"/>
    </font>
    <font>
      <sz val="10"/>
      <color theme="2" tint="-0.749961851863155"/>
      <name val="游ゴシック"/>
      <family val="3"/>
      <charset val="128"/>
    </font>
    <font>
      <b/>
      <sz val="9"/>
      <color theme="8" tint="-0.249977111117893"/>
      <name val="游ゴシック"/>
      <family val="3"/>
      <charset val="128"/>
    </font>
    <font>
      <sz val="11"/>
      <color theme="8" tint="-0.249977111117893"/>
      <name val="游ゴシック"/>
      <family val="3"/>
      <charset val="128"/>
    </font>
    <font>
      <sz val="9"/>
      <color theme="8" tint="-0.24994659260841701"/>
      <name val="游ゴシック"/>
      <family val="3"/>
      <charset val="128"/>
    </font>
    <font>
      <sz val="6"/>
      <color theme="8" tint="-0.249977111117893"/>
      <name val="游ゴシック"/>
      <family val="3"/>
      <charset val="128"/>
    </font>
    <font>
      <sz val="9"/>
      <name val="游ゴシック"/>
      <family val="3"/>
      <charset val="128"/>
    </font>
    <font>
      <sz val="8"/>
      <color theme="8" tint="-0.249977111117893"/>
      <name val="游ゴシック"/>
      <family val="3"/>
      <charset val="128"/>
    </font>
    <font>
      <sz val="8"/>
      <color theme="2" tint="-0.749961851863155"/>
      <name val="游ゴシック"/>
      <family val="3"/>
      <charset val="128"/>
    </font>
    <font>
      <sz val="8"/>
      <name val="游ゴシック"/>
      <family val="3"/>
      <charset val="128"/>
    </font>
    <font>
      <b/>
      <sz val="10"/>
      <color rgb="FFFF0000"/>
      <name val="游ゴシック"/>
      <family val="3"/>
      <charset val="128"/>
    </font>
    <font>
      <sz val="9"/>
      <color theme="0"/>
      <name val="游ゴシック"/>
      <family val="3"/>
      <charset val="128"/>
    </font>
    <font>
      <sz val="11"/>
      <color theme="0"/>
      <name val="游ゴシック"/>
      <family val="3"/>
      <charset val="128"/>
    </font>
    <font>
      <b/>
      <sz val="9"/>
      <color rgb="FFFF0000"/>
      <name val="游ゴシック"/>
      <family val="3"/>
      <charset val="128"/>
    </font>
    <font>
      <sz val="9"/>
      <color rgb="FFFF0000"/>
      <name val="游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s>
  <borders count="88">
    <border>
      <left/>
      <right/>
      <top/>
      <bottom/>
      <diagonal/>
    </border>
    <border>
      <left/>
      <right/>
      <top/>
      <bottom style="thin">
        <color theme="8" tint="0.59996337778862885"/>
      </bottom>
      <diagonal/>
    </border>
    <border>
      <left/>
      <right style="thin">
        <color theme="8" tint="0.59996337778862885"/>
      </right>
      <top style="thin">
        <color theme="8" tint="0.59996337778862885"/>
      </top>
      <bottom style="thin">
        <color theme="8" tint="0.59996337778862885"/>
      </bottom>
      <diagonal/>
    </border>
    <border>
      <left style="thin">
        <color theme="8" tint="0.59996337778862885"/>
      </left>
      <right style="thin">
        <color theme="8" tint="0.79998168889431442"/>
      </right>
      <top style="thin">
        <color theme="8" tint="0.59996337778862885"/>
      </top>
      <bottom style="thin">
        <color theme="8" tint="0.59996337778862885"/>
      </bottom>
      <diagonal/>
    </border>
    <border>
      <left style="thin">
        <color theme="8" tint="0.79998168889431442"/>
      </left>
      <right style="thin">
        <color theme="8" tint="0.79998168889431442"/>
      </right>
      <top style="thin">
        <color theme="8" tint="0.59996337778862885"/>
      </top>
      <bottom style="thin">
        <color theme="8" tint="0.59996337778862885"/>
      </bottom>
      <diagonal/>
    </border>
    <border>
      <left style="thin">
        <color theme="8" tint="0.39985351115451523"/>
      </left>
      <right/>
      <top style="thin">
        <color theme="8" tint="0.39982299264503923"/>
      </top>
      <bottom style="thin">
        <color theme="8" tint="0.39988402966399123"/>
      </bottom>
      <diagonal/>
    </border>
    <border>
      <left/>
      <right/>
      <top style="thin">
        <color theme="8" tint="0.39982299264503923"/>
      </top>
      <bottom style="thin">
        <color theme="8" tint="0.39988402966399123"/>
      </bottom>
      <diagonal/>
    </border>
    <border>
      <left/>
      <right/>
      <top style="thin">
        <color theme="8" tint="0.39988402966399123"/>
      </top>
      <bottom style="thin">
        <color theme="8" tint="0.39988402966399123"/>
      </bottom>
      <diagonal/>
    </border>
    <border>
      <left/>
      <right style="thin">
        <color theme="8" tint="0.39985351115451523"/>
      </right>
      <top style="thin">
        <color theme="8" tint="0.39988402966399123"/>
      </top>
      <bottom style="thin">
        <color theme="8" tint="0.39988402966399123"/>
      </bottom>
      <diagonal/>
    </border>
    <border>
      <left style="thin">
        <color theme="8" tint="0.39985351115451523"/>
      </left>
      <right style="thin">
        <color theme="8" tint="0.79998168889431442"/>
      </right>
      <top style="thin">
        <color theme="8" tint="0.59996337778862885"/>
      </top>
      <bottom style="thin">
        <color theme="8" tint="0.59996337778862885"/>
      </bottom>
      <diagonal/>
    </border>
    <border>
      <left style="thin">
        <color theme="8" tint="0.39985351115451523"/>
      </left>
      <right/>
      <top/>
      <bottom/>
      <diagonal/>
    </border>
    <border>
      <left/>
      <right style="thin">
        <color theme="8" tint="0.79998168889431442"/>
      </right>
      <top style="thin">
        <color theme="8" tint="0.39988402966399123"/>
      </top>
      <bottom style="thin">
        <color theme="8" tint="0.39988402966399123"/>
      </bottom>
      <diagonal/>
    </border>
    <border>
      <left style="thin">
        <color theme="8" tint="0.79998168889431442"/>
      </left>
      <right style="thin">
        <color theme="8" tint="0.79998168889431442"/>
      </right>
      <top style="thin">
        <color theme="8" tint="0.39988402966399123"/>
      </top>
      <bottom style="thin">
        <color theme="8" tint="0.39988402966399123"/>
      </bottom>
      <diagonal/>
    </border>
    <border>
      <left style="thin">
        <color theme="8" tint="0.39985351115451523"/>
      </left>
      <right style="thin">
        <color theme="8" tint="0.39985351115451523"/>
      </right>
      <top style="thin">
        <color theme="8" tint="0.39988402966399123"/>
      </top>
      <bottom style="thin">
        <color theme="8" tint="0.39985351115451523"/>
      </bottom>
      <diagonal/>
    </border>
    <border>
      <left style="thin">
        <color theme="8" tint="0.39985351115451523"/>
      </left>
      <right/>
      <top style="thin">
        <color theme="8" tint="0.39988402966399123"/>
      </top>
      <bottom style="thin">
        <color theme="8" tint="0.39985351115451523"/>
      </bottom>
      <diagonal/>
    </border>
    <border>
      <left/>
      <right/>
      <top style="thin">
        <color theme="8" tint="0.39988402966399123"/>
      </top>
      <bottom style="thin">
        <color theme="8" tint="0.39985351115451523"/>
      </bottom>
      <diagonal/>
    </border>
    <border>
      <left/>
      <right style="thin">
        <color theme="8" tint="0.39988402966399123"/>
      </right>
      <top style="thin">
        <color theme="8" tint="0.39988402966399123"/>
      </top>
      <bottom style="thin">
        <color theme="8" tint="0.39985351115451523"/>
      </bottom>
      <diagonal/>
    </border>
    <border>
      <left/>
      <right/>
      <top style="thin">
        <color theme="8" tint="0.39985351115451523"/>
      </top>
      <bottom/>
      <diagonal/>
    </border>
    <border>
      <left style="thin">
        <color theme="8" tint="0.39994506668294322"/>
      </left>
      <right/>
      <top style="thin">
        <color theme="8" tint="0.39994506668294322"/>
      </top>
      <bottom style="thin">
        <color theme="8" tint="0.39994506668294322"/>
      </bottom>
      <diagonal/>
    </border>
    <border>
      <left/>
      <right/>
      <top style="thin">
        <color theme="8" tint="0.39994506668294322"/>
      </top>
      <bottom style="thin">
        <color theme="8" tint="0.39994506668294322"/>
      </bottom>
      <diagonal/>
    </border>
    <border>
      <left/>
      <right style="thin">
        <color theme="8" tint="0.39994506668294322"/>
      </right>
      <top style="thin">
        <color theme="8" tint="0.39994506668294322"/>
      </top>
      <bottom style="thin">
        <color theme="8" tint="0.39994506668294322"/>
      </bottom>
      <diagonal/>
    </border>
    <border>
      <left style="thin">
        <color theme="8" tint="0.39994506668294322"/>
      </left>
      <right/>
      <top style="thin">
        <color theme="8" tint="0.39991454817346722"/>
      </top>
      <bottom style="thin">
        <color theme="8" tint="0.39991454817346722"/>
      </bottom>
      <diagonal/>
    </border>
    <border>
      <left/>
      <right/>
      <top style="thin">
        <color theme="8" tint="0.39991454817346722"/>
      </top>
      <bottom style="thin">
        <color theme="8" tint="0.39991454817346722"/>
      </bottom>
      <diagonal/>
    </border>
    <border>
      <left/>
      <right style="thin">
        <color theme="8" tint="0.39988402966399123"/>
      </right>
      <top style="thin">
        <color theme="8" tint="0.39991454817346722"/>
      </top>
      <bottom style="thin">
        <color theme="8" tint="0.39991454817346722"/>
      </bottom>
      <diagonal/>
    </border>
    <border>
      <left/>
      <right/>
      <top/>
      <bottom style="thin">
        <color theme="8" tint="0.39991454817346722"/>
      </bottom>
      <diagonal/>
    </border>
    <border>
      <left/>
      <right/>
      <top/>
      <bottom style="thin">
        <color theme="8" tint="0.39994506668294322"/>
      </bottom>
      <diagonal/>
    </border>
    <border>
      <left style="thin">
        <color theme="8" tint="0.39994506668294322"/>
      </left>
      <right/>
      <top style="thin">
        <color theme="8" tint="0.39994506668294322"/>
      </top>
      <bottom/>
      <diagonal/>
    </border>
    <border>
      <left/>
      <right/>
      <top style="thin">
        <color theme="8" tint="0.39994506668294322"/>
      </top>
      <bottom/>
      <diagonal/>
    </border>
    <border>
      <left style="thin">
        <color theme="0"/>
      </left>
      <right style="thin">
        <color theme="0"/>
      </right>
      <top style="thin">
        <color theme="8" tint="0.39994506668294322"/>
      </top>
      <bottom/>
      <diagonal/>
    </border>
    <border>
      <left/>
      <right style="thin">
        <color theme="8" tint="0.39994506668294322"/>
      </right>
      <top style="thin">
        <color theme="8" tint="0.39994506668294322"/>
      </top>
      <bottom/>
      <diagonal/>
    </border>
    <border>
      <left style="thin">
        <color theme="8" tint="0.39994506668294322"/>
      </left>
      <right/>
      <top style="thin">
        <color theme="0"/>
      </top>
      <bottom style="thin">
        <color theme="0"/>
      </bottom>
      <diagonal/>
    </border>
    <border>
      <left/>
      <right/>
      <top style="thin">
        <color theme="0"/>
      </top>
      <bottom style="thin">
        <color theme="0"/>
      </bottom>
      <diagonal/>
    </border>
    <border>
      <left/>
      <right style="thin">
        <color theme="8" tint="0.39991454817346722"/>
      </right>
      <top style="thin">
        <color theme="0"/>
      </top>
      <bottom style="thin">
        <color theme="0"/>
      </bottom>
      <diagonal/>
    </border>
    <border>
      <left style="thin">
        <color theme="8" tint="0.39991454817346722"/>
      </left>
      <right style="thin">
        <color theme="8" tint="0.39994506668294322"/>
      </right>
      <top style="thin">
        <color theme="8" tint="0.39988402966399123"/>
      </top>
      <bottom style="thin">
        <color theme="8" tint="0.39994506668294322"/>
      </bottom>
      <diagonal/>
    </border>
    <border>
      <left style="thin">
        <color theme="8" tint="0.39994506668294322"/>
      </left>
      <right style="thin">
        <color theme="8" tint="0.39994506668294322"/>
      </right>
      <top style="thin">
        <color theme="8" tint="0.39988402966399123"/>
      </top>
      <bottom style="thin">
        <color theme="8" tint="0.39994506668294322"/>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style="thin">
        <color theme="8" tint="0.39994506668294322"/>
      </left>
      <right/>
      <top/>
      <bottom style="thin">
        <color theme="8" tint="0.39994506668294322"/>
      </bottom>
      <diagonal/>
    </border>
    <border>
      <left/>
      <right style="thin">
        <color theme="8" tint="0.39991454817346722"/>
      </right>
      <top/>
      <bottom style="thin">
        <color theme="8" tint="0.39994506668294322"/>
      </bottom>
      <diagonal/>
    </border>
    <border>
      <left style="thin">
        <color theme="8" tint="0.39994506668294322"/>
      </left>
      <right style="thin">
        <color theme="0"/>
      </right>
      <top style="thin">
        <color theme="8" tint="0.39994506668294322"/>
      </top>
      <bottom style="thin">
        <color theme="0"/>
      </bottom>
      <diagonal/>
    </border>
    <border>
      <left style="thin">
        <color theme="0"/>
      </left>
      <right style="thin">
        <color theme="0"/>
      </right>
      <top style="thin">
        <color theme="8" tint="0.39994506668294322"/>
      </top>
      <bottom style="thin">
        <color theme="0"/>
      </bottom>
      <diagonal/>
    </border>
    <border>
      <left style="thin">
        <color theme="0"/>
      </left>
      <right/>
      <top style="thin">
        <color theme="8" tint="0.39994506668294322"/>
      </top>
      <bottom/>
      <diagonal/>
    </border>
    <border>
      <left/>
      <right style="thin">
        <color theme="0"/>
      </right>
      <top style="thin">
        <color theme="8" tint="0.39994506668294322"/>
      </top>
      <bottom/>
      <diagonal/>
    </border>
    <border>
      <left style="thin">
        <color theme="0"/>
      </left>
      <right/>
      <top style="thin">
        <color theme="8" tint="0.39994506668294322"/>
      </top>
      <bottom style="thin">
        <color theme="8" tint="0.39991454817346722"/>
      </bottom>
      <diagonal/>
    </border>
    <border>
      <left/>
      <right/>
      <top style="thin">
        <color theme="8" tint="0.39994506668294322"/>
      </top>
      <bottom style="thin">
        <color theme="8" tint="0.39991454817346722"/>
      </bottom>
      <diagonal/>
    </border>
    <border>
      <left/>
      <right style="thin">
        <color theme="0"/>
      </right>
      <top style="thin">
        <color theme="8" tint="0.39994506668294322"/>
      </top>
      <bottom style="thin">
        <color theme="8" tint="0.39991454817346722"/>
      </bottom>
      <diagonal/>
    </border>
    <border>
      <left style="thin">
        <color theme="0"/>
      </left>
      <right/>
      <top style="thin">
        <color theme="8" tint="0.39994506668294322"/>
      </top>
      <bottom style="thin">
        <color theme="8" tint="0.39994506668294322"/>
      </bottom>
      <diagonal/>
    </border>
    <border>
      <left/>
      <right style="thin">
        <color theme="0"/>
      </right>
      <top style="thin">
        <color theme="8" tint="0.39994506668294322"/>
      </top>
      <bottom style="thin">
        <color theme="8" tint="0.39994506668294322"/>
      </bottom>
      <diagonal/>
    </border>
    <border>
      <left style="thin">
        <color theme="8" tint="0.39982299264503923"/>
      </left>
      <right style="thin">
        <color theme="8" tint="0.39994506668294322"/>
      </right>
      <top style="thin">
        <color theme="8" tint="0.39985351115451523"/>
      </top>
      <bottom style="thin">
        <color theme="8" tint="0.39994506668294322"/>
      </bottom>
      <diagonal/>
    </border>
    <border>
      <left style="thin">
        <color theme="8" tint="0.39994506668294322"/>
      </left>
      <right style="thin">
        <color theme="8" tint="0.39994506668294322"/>
      </right>
      <top style="thin">
        <color theme="8" tint="0.39985351115451523"/>
      </top>
      <bottom style="thin">
        <color theme="8" tint="0.39994506668294322"/>
      </bottom>
      <diagonal/>
    </border>
    <border>
      <left style="thin">
        <color theme="8" tint="0.39994506668294322"/>
      </left>
      <right/>
      <top style="thin">
        <color theme="8" tint="0.39985351115451523"/>
      </top>
      <bottom style="thin">
        <color theme="8" tint="0.39994506668294322"/>
      </bottom>
      <diagonal/>
    </border>
    <border>
      <left/>
      <right style="thin">
        <color theme="8" tint="0.39994506668294322"/>
      </right>
      <top style="thin">
        <color theme="8" tint="0.39985351115451523"/>
      </top>
      <bottom style="thin">
        <color theme="8" tint="0.39994506668294322"/>
      </bottom>
      <diagonal/>
    </border>
    <border>
      <left/>
      <right style="thin">
        <color theme="8" tint="0.39991454817346722"/>
      </right>
      <top style="thin">
        <color theme="8" tint="0.39991454817346722"/>
      </top>
      <bottom style="thin">
        <color theme="8" tint="0.39991454817346722"/>
      </bottom>
      <diagonal/>
    </border>
    <border>
      <left style="thin">
        <color theme="8" tint="0.39991454817346722"/>
      </left>
      <right style="thin">
        <color theme="8" tint="0.39988402966399123"/>
      </right>
      <top style="thin">
        <color theme="8" tint="0.39985351115451523"/>
      </top>
      <bottom style="thin">
        <color theme="8" tint="0.39988402966399123"/>
      </bottom>
      <diagonal/>
    </border>
    <border>
      <left style="thin">
        <color theme="8" tint="0.39988402966399123"/>
      </left>
      <right style="thin">
        <color theme="8" tint="0.39988402966399123"/>
      </right>
      <top style="thin">
        <color theme="8" tint="0.39985351115451523"/>
      </top>
      <bottom style="thin">
        <color theme="8" tint="0.39988402966399123"/>
      </bottom>
      <diagonal/>
    </border>
    <border>
      <left style="thin">
        <color theme="8" tint="0.39991454817346722"/>
      </left>
      <right/>
      <top style="thin">
        <color theme="8" tint="0.39994506668294322"/>
      </top>
      <bottom style="thin">
        <color theme="8" tint="0.39991454817346722"/>
      </bottom>
      <diagonal/>
    </border>
    <border>
      <left/>
      <right style="thin">
        <color theme="8" tint="0.39988402966399123"/>
      </right>
      <top style="thin">
        <color theme="8" tint="0.39994506668294322"/>
      </top>
      <bottom style="thin">
        <color theme="8" tint="0.39991454817346722"/>
      </bottom>
      <diagonal/>
    </border>
    <border>
      <left style="thin">
        <color theme="8" tint="0.39982299264503923"/>
      </left>
      <right style="thin">
        <color theme="8" tint="0.39994506668294322"/>
      </right>
      <top style="thin">
        <color theme="8" tint="0.39994506668294322"/>
      </top>
      <bottom style="thin">
        <color theme="8" tint="0.39994506668294322"/>
      </bottom>
      <diagonal/>
    </border>
    <border>
      <left/>
      <right style="thin">
        <color theme="8" tint="0.39994506668294322"/>
      </right>
      <top/>
      <bottom style="thin">
        <color theme="8" tint="0.39994506668294322"/>
      </bottom>
      <diagonal/>
    </border>
    <border>
      <left style="thin">
        <color theme="8" tint="0.39991454817346722"/>
      </left>
      <right style="thin">
        <color theme="8" tint="0.39988402966399123"/>
      </right>
      <top style="thin">
        <color theme="8" tint="0.39988402966399123"/>
      </top>
      <bottom style="thin">
        <color theme="8" tint="0.39988402966399123"/>
      </bottom>
      <diagonal/>
    </border>
    <border>
      <left style="thin">
        <color theme="8" tint="0.39988402966399123"/>
      </left>
      <right style="thin">
        <color theme="8" tint="0.39988402966399123"/>
      </right>
      <top style="thin">
        <color theme="8" tint="0.39988402966399123"/>
      </top>
      <bottom style="thin">
        <color theme="8" tint="0.39988402966399123"/>
      </bottom>
      <diagonal/>
    </border>
    <border>
      <left style="thin">
        <color theme="8" tint="0.39994506668294322"/>
      </left>
      <right/>
      <top style="thin">
        <color theme="0"/>
      </top>
      <bottom/>
      <diagonal/>
    </border>
    <border>
      <left/>
      <right/>
      <top style="thin">
        <color theme="0"/>
      </top>
      <bottom/>
      <diagonal/>
    </border>
    <border>
      <left style="thin">
        <color theme="8" tint="0.39994506668294322"/>
      </left>
      <right/>
      <top/>
      <bottom style="thin">
        <color theme="8" tint="0.39991454817346722"/>
      </bottom>
      <diagonal/>
    </border>
    <border>
      <left/>
      <right style="thin">
        <color theme="8" tint="0.39991454817346722"/>
      </right>
      <top/>
      <bottom style="thin">
        <color theme="8" tint="0.39991454817346722"/>
      </bottom>
      <diagonal/>
    </border>
    <border>
      <left style="thin">
        <color theme="8" tint="0.39988402966399123"/>
      </left>
      <right style="thin">
        <color theme="8" tint="0.39988402966399123"/>
      </right>
      <top style="thin">
        <color theme="8" tint="0.39988402966399123"/>
      </top>
      <bottom/>
      <diagonal/>
    </border>
    <border>
      <left style="thin">
        <color theme="8" tint="0.39994506668294322"/>
      </left>
      <right/>
      <top style="thin">
        <color theme="8" tint="0.39991454817346722"/>
      </top>
      <bottom style="thin">
        <color theme="8" tint="0.39994506668294322"/>
      </bottom>
      <diagonal/>
    </border>
    <border>
      <left/>
      <right/>
      <top style="thin">
        <color theme="8" tint="0.39991454817346722"/>
      </top>
      <bottom style="thin">
        <color theme="8" tint="0.39994506668294322"/>
      </bottom>
      <diagonal/>
    </border>
    <border>
      <left/>
      <right/>
      <top style="thin">
        <color theme="8" tint="0.39988402966399123"/>
      </top>
      <bottom/>
      <diagonal/>
    </border>
    <border>
      <left/>
      <right/>
      <top style="thin">
        <color theme="8" tint="0.39991454817346722"/>
      </top>
      <bottom/>
      <diagonal/>
    </border>
    <border>
      <left/>
      <right style="thin">
        <color theme="8" tint="0.39994506668294322"/>
      </right>
      <top style="thin">
        <color theme="8" tint="0.39991454817346722"/>
      </top>
      <bottom/>
      <diagonal/>
    </border>
    <border>
      <left style="thin">
        <color theme="8" tint="0.39994506668294322"/>
      </left>
      <right/>
      <top style="thin">
        <color theme="8" tint="0.39991454817346722"/>
      </top>
      <bottom style="thin">
        <color theme="0"/>
      </bottom>
      <diagonal/>
    </border>
    <border>
      <left/>
      <right/>
      <top style="thin">
        <color theme="8" tint="0.39991454817346722"/>
      </top>
      <bottom style="thin">
        <color theme="0"/>
      </bottom>
      <diagonal/>
    </border>
    <border>
      <left/>
      <right/>
      <top style="thin">
        <color theme="8" tint="0.39994506668294322"/>
      </top>
      <bottom style="thin">
        <color theme="0"/>
      </bottom>
      <diagonal/>
    </border>
    <border>
      <left/>
      <right style="thin">
        <color theme="8" tint="0.39994506668294322"/>
      </right>
      <top style="thin">
        <color theme="8" tint="0.39994506668294322"/>
      </top>
      <bottom style="thin">
        <color theme="0"/>
      </bottom>
      <diagonal/>
    </border>
    <border>
      <left style="thin">
        <color theme="8" tint="0.39994506668294322"/>
      </left>
      <right style="thin">
        <color theme="8" tint="0.39994506668294322"/>
      </right>
      <top/>
      <bottom style="thin">
        <color theme="8" tint="0.39994506668294322"/>
      </bottom>
      <diagonal/>
    </border>
    <border>
      <left style="thin">
        <color theme="8" tint="0.39994506668294322"/>
      </left>
      <right/>
      <top/>
      <bottom/>
      <diagonal/>
    </border>
    <border>
      <left/>
      <right style="thin">
        <color theme="8" tint="0.39994506668294322"/>
      </right>
      <top/>
      <bottom/>
      <diagonal/>
    </border>
    <border>
      <left/>
      <right style="thin">
        <color theme="8" tint="0.39994506668294322"/>
      </right>
      <top style="thin">
        <color theme="0"/>
      </top>
      <bottom style="thin">
        <color theme="0"/>
      </bottom>
      <diagonal/>
    </border>
    <border>
      <left style="thin">
        <color theme="8" tint="0.39994506668294322"/>
      </left>
      <right/>
      <top/>
      <bottom style="thin">
        <color theme="0"/>
      </bottom>
      <diagonal/>
    </border>
    <border>
      <left/>
      <right/>
      <top/>
      <bottom style="thin">
        <color theme="0"/>
      </bottom>
      <diagonal/>
    </border>
    <border>
      <left/>
      <right style="thin">
        <color theme="8" tint="0.39994506668294322"/>
      </right>
      <top/>
      <bottom style="thin">
        <color theme="8" tint="0.39991454817346722"/>
      </bottom>
      <diagonal/>
    </border>
    <border>
      <left style="thin">
        <color theme="8" tint="0.39994506668294322"/>
      </left>
      <right/>
      <top style="thin">
        <color theme="0"/>
      </top>
      <bottom style="thin">
        <color theme="8" tint="0.39994506668294322"/>
      </bottom>
      <diagonal/>
    </border>
    <border>
      <left/>
      <right/>
      <top style="thin">
        <color theme="0"/>
      </top>
      <bottom style="thin">
        <color theme="8" tint="0.39994506668294322"/>
      </bottom>
      <diagonal/>
    </border>
    <border>
      <left/>
      <right style="thin">
        <color theme="8" tint="0.39994506668294322"/>
      </right>
      <top style="thin">
        <color theme="0"/>
      </top>
      <bottom style="thin">
        <color theme="8" tint="0.39994506668294322"/>
      </bottom>
      <diagonal/>
    </border>
    <border>
      <left style="thin">
        <color theme="8" tint="0.39988402966399123"/>
      </left>
      <right/>
      <top style="thin">
        <color theme="8" tint="0.39988402966399123"/>
      </top>
      <bottom style="thin">
        <color theme="8" tint="0.39988402966399123"/>
      </bottom>
      <diagonal/>
    </border>
    <border>
      <left style="thin">
        <color theme="0"/>
      </left>
      <right/>
      <top style="thin">
        <color theme="8" tint="0.39994506668294322"/>
      </top>
      <bottom style="thin">
        <color theme="8" tint="0.39985351115451523"/>
      </bottom>
      <diagonal/>
    </border>
    <border>
      <left/>
      <right/>
      <top style="thin">
        <color theme="8" tint="0.39994506668294322"/>
      </top>
      <bottom style="thin">
        <color theme="8" tint="0.39985351115451523"/>
      </bottom>
      <diagonal/>
    </border>
    <border>
      <left/>
      <right style="thin">
        <color theme="0"/>
      </right>
      <top style="thin">
        <color theme="8" tint="0.39994506668294322"/>
      </top>
      <bottom style="thin">
        <color theme="8" tint="0.39985351115451523"/>
      </bottom>
      <diagonal/>
    </border>
  </borders>
  <cellStyleXfs count="2">
    <xf numFmtId="0" fontId="0" fillId="0" borderId="0" applyFill="0" applyBorder="0">
      <alignment horizontal="left" vertical="center" wrapText="1" indent="1"/>
    </xf>
    <xf numFmtId="38" fontId="1" fillId="0" borderId="0" applyFont="0" applyFill="0" applyBorder="0" applyAlignment="0" applyProtection="0">
      <alignment vertical="center"/>
    </xf>
  </cellStyleXfs>
  <cellXfs count="253">
    <xf numFmtId="0" fontId="0" fillId="0" borderId="0" xfId="0">
      <alignment horizontal="left" vertical="center" wrapText="1" indent="1"/>
    </xf>
    <xf numFmtId="0" fontId="4" fillId="0" borderId="0" xfId="0" applyFont="1" applyFill="1">
      <alignment horizontal="left" vertical="center" wrapText="1" indent="1"/>
    </xf>
    <xf numFmtId="0" fontId="5" fillId="0" borderId="1" xfId="0" applyFont="1" applyFill="1" applyBorder="1" applyAlignment="1">
      <alignment vertical="center" wrapText="1"/>
    </xf>
    <xf numFmtId="0" fontId="4" fillId="0" borderId="0" xfId="0" applyFont="1" applyFill="1" applyBorder="1">
      <alignment horizontal="left" vertical="center" wrapText="1" indent="1"/>
    </xf>
    <xf numFmtId="0" fontId="8" fillId="0" borderId="0" xfId="0" applyFont="1" applyFill="1" applyAlignment="1">
      <alignment horizontal="center" vertical="center" wrapText="1"/>
    </xf>
    <xf numFmtId="0" fontId="6" fillId="0" borderId="0" xfId="0" applyFont="1" applyFill="1" applyBorder="1" applyAlignment="1">
      <alignment vertical="center" wrapText="1"/>
    </xf>
    <xf numFmtId="0" fontId="5" fillId="0" borderId="0" xfId="0" applyFont="1" applyFill="1" applyBorder="1" applyAlignment="1">
      <alignment vertical="center" wrapText="1"/>
    </xf>
    <xf numFmtId="0" fontId="4" fillId="0" borderId="0" xfId="0" applyFont="1" applyFill="1" applyBorder="1" applyAlignment="1">
      <alignment vertical="center" wrapText="1"/>
    </xf>
    <xf numFmtId="0" fontId="6" fillId="0" borderId="0" xfId="0" applyFont="1" applyFill="1" applyBorder="1">
      <alignment horizontal="left" vertical="center" wrapText="1" indent="1"/>
    </xf>
    <xf numFmtId="0" fontId="9" fillId="0" borderId="0" xfId="0" applyFont="1" applyFill="1" applyBorder="1" applyAlignment="1">
      <alignment vertical="center" wrapText="1"/>
    </xf>
    <xf numFmtId="0" fontId="6" fillId="0" borderId="0" xfId="0" applyFont="1" applyFill="1">
      <alignment horizontal="left" vertical="center" wrapText="1" indent="1"/>
    </xf>
    <xf numFmtId="0" fontId="6" fillId="0" borderId="0" xfId="0" applyFont="1" applyFill="1" applyAlignment="1">
      <alignment horizontal="center" vertical="center" wrapText="1"/>
    </xf>
    <xf numFmtId="49" fontId="6" fillId="0" borderId="0" xfId="0" applyNumberFormat="1" applyFont="1" applyFill="1" applyBorder="1" applyAlignment="1">
      <alignment vertical="center" wrapText="1"/>
    </xf>
    <xf numFmtId="0" fontId="5" fillId="0" borderId="3" xfId="0" applyFont="1" applyBorder="1" applyAlignment="1">
      <alignment vertical="center" wrapText="1"/>
    </xf>
    <xf numFmtId="0" fontId="6" fillId="0" borderId="4"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9"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6" fillId="0" borderId="11" xfId="0" applyFont="1" applyFill="1" applyBorder="1" applyAlignment="1" applyProtection="1">
      <alignment horizontal="center" vertical="center" wrapText="1"/>
      <protection locked="0"/>
    </xf>
    <xf numFmtId="0" fontId="6" fillId="0" borderId="12"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wrapText="1"/>
      <protection locked="0"/>
    </xf>
    <xf numFmtId="0" fontId="6" fillId="0" borderId="8" xfId="0" applyFont="1" applyFill="1" applyBorder="1" applyAlignment="1" applyProtection="1">
      <alignment horizontal="center" vertical="center" wrapText="1"/>
      <protection locked="0"/>
    </xf>
    <xf numFmtId="0" fontId="5" fillId="0" borderId="10" xfId="0" applyFont="1" applyFill="1" applyBorder="1" applyAlignment="1">
      <alignment vertical="center" wrapText="1"/>
    </xf>
    <xf numFmtId="0" fontId="10" fillId="0" borderId="0" xfId="0" applyFont="1" applyFill="1" applyBorder="1" applyAlignment="1">
      <alignment vertical="center" wrapText="1"/>
    </xf>
    <xf numFmtId="0" fontId="5" fillId="0" borderId="17" xfId="0" applyFont="1" applyFill="1" applyBorder="1" applyAlignment="1">
      <alignment vertical="center" wrapText="1"/>
    </xf>
    <xf numFmtId="0" fontId="5" fillId="0" borderId="0" xfId="0" applyFont="1" applyFill="1" applyAlignment="1">
      <alignment vertical="center" wrapText="1"/>
    </xf>
    <xf numFmtId="0" fontId="6" fillId="0" borderId="0" xfId="0" applyFont="1" applyFill="1" applyBorder="1" applyAlignment="1">
      <alignment horizontal="center" vertical="center" wrapText="1"/>
    </xf>
    <xf numFmtId="0" fontId="13" fillId="0" borderId="0" xfId="0" applyFont="1" applyFill="1" applyBorder="1" applyAlignment="1">
      <alignment vertical="center" wrapText="1"/>
    </xf>
    <xf numFmtId="180" fontId="6" fillId="0" borderId="0" xfId="0" applyNumberFormat="1" applyFont="1" applyFill="1" applyBorder="1" applyAlignment="1">
      <alignment vertical="center" wrapText="1"/>
    </xf>
    <xf numFmtId="41" fontId="6" fillId="0" borderId="0" xfId="0" applyNumberFormat="1" applyFont="1" applyFill="1" applyBorder="1" applyAlignment="1">
      <alignment vertical="center" wrapText="1"/>
    </xf>
    <xf numFmtId="41" fontId="5" fillId="0" borderId="0" xfId="0" applyNumberFormat="1" applyFont="1" applyFill="1" applyBorder="1" applyAlignment="1">
      <alignment vertical="center" wrapText="1"/>
    </xf>
    <xf numFmtId="180" fontId="5" fillId="0" borderId="0" xfId="0" applyNumberFormat="1" applyFont="1" applyFill="1" applyBorder="1" applyAlignment="1">
      <alignment vertical="center" wrapText="1"/>
    </xf>
    <xf numFmtId="0" fontId="5" fillId="0" borderId="65" xfId="0" applyFont="1" applyFill="1" applyBorder="1" applyAlignment="1">
      <alignment vertical="center" wrapText="1"/>
    </xf>
    <xf numFmtId="0" fontId="5" fillId="0" borderId="66" xfId="0" applyFont="1" applyFill="1" applyBorder="1" applyAlignment="1">
      <alignment vertical="center" wrapText="1"/>
    </xf>
    <xf numFmtId="0" fontId="5" fillId="0" borderId="67" xfId="0" applyFont="1" applyFill="1" applyBorder="1" applyAlignment="1">
      <alignment vertical="center" wrapText="1"/>
    </xf>
    <xf numFmtId="0" fontId="5" fillId="0" borderId="26" xfId="0" applyFont="1" applyFill="1" applyBorder="1" applyAlignment="1">
      <alignment vertical="center" wrapText="1"/>
    </xf>
    <xf numFmtId="0" fontId="15" fillId="0" borderId="27" xfId="0" applyFont="1" applyFill="1" applyBorder="1" applyAlignment="1">
      <alignment horizontal="center" vertical="center" wrapText="1"/>
    </xf>
    <xf numFmtId="181" fontId="16" fillId="0" borderId="68" xfId="0" applyNumberFormat="1" applyFont="1" applyFill="1" applyBorder="1" applyAlignment="1">
      <alignment horizontal="center" vertical="center"/>
    </xf>
    <xf numFmtId="181" fontId="16" fillId="0" borderId="69" xfId="0" applyNumberFormat="1" applyFont="1" applyFill="1" applyBorder="1" applyAlignment="1">
      <alignment horizontal="center" vertical="center"/>
    </xf>
    <xf numFmtId="0" fontId="5" fillId="2" borderId="72" xfId="0" applyFont="1" applyFill="1" applyBorder="1" applyAlignment="1">
      <alignment vertical="center" wrapText="1"/>
    </xf>
    <xf numFmtId="0" fontId="5" fillId="2" borderId="73" xfId="0" applyFont="1" applyFill="1" applyBorder="1" applyAlignment="1">
      <alignment vertical="center" wrapText="1"/>
    </xf>
    <xf numFmtId="0" fontId="4" fillId="0" borderId="75" xfId="0" applyFont="1" applyFill="1" applyBorder="1">
      <alignment horizontal="left" vertical="center" wrapText="1" indent="1"/>
    </xf>
    <xf numFmtId="0" fontId="16" fillId="0" borderId="0" xfId="0" applyFont="1" applyFill="1" applyBorder="1">
      <alignment horizontal="left" vertical="center" wrapText="1" indent="1"/>
    </xf>
    <xf numFmtId="181" fontId="16" fillId="0" borderId="0" xfId="0" applyNumberFormat="1" applyFont="1" applyFill="1" applyBorder="1" applyAlignment="1">
      <alignment horizontal="center" vertical="center"/>
    </xf>
    <xf numFmtId="181" fontId="16" fillId="0" borderId="76" xfId="0" applyNumberFormat="1" applyFont="1" applyFill="1" applyBorder="1" applyAlignment="1">
      <alignment horizontal="center" vertical="center"/>
    </xf>
    <xf numFmtId="0" fontId="5" fillId="2" borderId="31" xfId="0" applyFont="1" applyFill="1" applyBorder="1" applyAlignment="1">
      <alignment vertical="center" wrapText="1"/>
    </xf>
    <xf numFmtId="0" fontId="5" fillId="2" borderId="77" xfId="0" applyFont="1" applyFill="1" applyBorder="1" applyAlignment="1">
      <alignment vertical="center" wrapText="1"/>
    </xf>
    <xf numFmtId="0" fontId="15"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6" fillId="2" borderId="30" xfId="0" applyFont="1" applyFill="1" applyBorder="1" applyAlignment="1">
      <alignment horizontal="center" vertical="center" wrapText="1"/>
    </xf>
    <xf numFmtId="38" fontId="5" fillId="2" borderId="31" xfId="1" applyFont="1" applyFill="1" applyBorder="1" applyAlignment="1" applyProtection="1">
      <alignment vertical="center" wrapText="1"/>
    </xf>
    <xf numFmtId="38" fontId="5" fillId="2" borderId="77" xfId="1" applyFont="1" applyFill="1" applyBorder="1" applyAlignment="1" applyProtection="1">
      <alignment vertical="center" wrapText="1"/>
    </xf>
    <xf numFmtId="0" fontId="4" fillId="0" borderId="36" xfId="0" applyFont="1" applyFill="1" applyBorder="1">
      <alignment horizontal="left" vertical="center" wrapText="1" indent="1"/>
    </xf>
    <xf numFmtId="0" fontId="15" fillId="0" borderId="25" xfId="0" applyFont="1" applyFill="1" applyBorder="1" applyAlignment="1">
      <alignment horizontal="center" vertical="center" wrapText="1"/>
    </xf>
    <xf numFmtId="0" fontId="4" fillId="0" borderId="24" xfId="0" applyFont="1" applyFill="1" applyBorder="1">
      <alignment horizontal="left" vertical="center" wrapText="1" indent="1"/>
    </xf>
    <xf numFmtId="0" fontId="4" fillId="0" borderId="80" xfId="0" applyFont="1" applyFill="1" applyBorder="1">
      <alignment horizontal="left" vertical="center" wrapText="1" indent="1"/>
    </xf>
    <xf numFmtId="0" fontId="5" fillId="2" borderId="81" xfId="0" applyFont="1" applyFill="1" applyBorder="1" applyAlignment="1">
      <alignment vertical="center" wrapText="1"/>
    </xf>
    <xf numFmtId="0" fontId="5" fillId="2" borderId="82" xfId="0" applyFont="1" applyFill="1" applyBorder="1" applyAlignment="1">
      <alignment vertical="center" wrapText="1"/>
    </xf>
    <xf numFmtId="0" fontId="5" fillId="2" borderId="83" xfId="0" applyFont="1" applyFill="1" applyBorder="1" applyAlignment="1">
      <alignment vertical="center" wrapText="1"/>
    </xf>
    <xf numFmtId="0" fontId="5" fillId="0" borderId="0" xfId="0" applyFont="1" applyFill="1" applyAlignment="1">
      <alignment horizontal="center" vertical="center" wrapText="1"/>
    </xf>
    <xf numFmtId="180" fontId="5" fillId="0" borderId="0" xfId="0" applyNumberFormat="1" applyFont="1" applyFill="1" applyBorder="1" applyAlignment="1">
      <alignment horizontal="center" vertical="center" wrapText="1"/>
    </xf>
    <xf numFmtId="0" fontId="6" fillId="0" borderId="0" xfId="0" applyFont="1" applyFill="1" applyAlignment="1">
      <alignment vertical="center" wrapText="1"/>
    </xf>
    <xf numFmtId="0" fontId="18" fillId="0" borderId="0" xfId="0" applyFont="1" applyFill="1" applyBorder="1" applyAlignment="1">
      <alignment vertical="center" wrapText="1"/>
    </xf>
    <xf numFmtId="0" fontId="6" fillId="3" borderId="4"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9" xfId="0" applyFont="1" applyFill="1" applyBorder="1" applyAlignment="1" applyProtection="1">
      <alignment horizontal="center" vertical="center" wrapText="1"/>
      <protection locked="0"/>
    </xf>
    <xf numFmtId="0" fontId="6" fillId="3" borderId="11"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181" fontId="4" fillId="0" borderId="0" xfId="0" applyNumberFormat="1" applyFont="1" applyFill="1">
      <alignment horizontal="left" vertical="center" wrapText="1" indent="1"/>
    </xf>
    <xf numFmtId="181" fontId="19" fillId="0" borderId="26" xfId="0" applyNumberFormat="1" applyFont="1" applyFill="1" applyBorder="1" applyAlignment="1">
      <alignment vertical="center" wrapText="1"/>
    </xf>
    <xf numFmtId="181" fontId="20" fillId="0" borderId="75" xfId="0" applyNumberFormat="1" applyFont="1" applyFill="1" applyBorder="1">
      <alignment horizontal="left" vertical="center" wrapText="1" indent="1"/>
    </xf>
    <xf numFmtId="0" fontId="12" fillId="0" borderId="0" xfId="0" applyFont="1" applyFill="1" applyAlignment="1">
      <alignment wrapText="1"/>
    </xf>
    <xf numFmtId="0" fontId="2" fillId="0" borderId="0" xfId="0" applyFont="1" applyFill="1" applyAlignment="1">
      <alignment vertical="center" wrapText="1"/>
    </xf>
    <xf numFmtId="0" fontId="5" fillId="2" borderId="1"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center" vertical="center" wrapText="1"/>
      <protection locked="0"/>
    </xf>
    <xf numFmtId="0" fontId="6" fillId="0" borderId="0" xfId="0" applyFont="1" applyFill="1" applyBorder="1" applyAlignment="1">
      <alignment horizontal="center" vertical="center" wrapText="1"/>
    </xf>
    <xf numFmtId="0" fontId="5" fillId="2" borderId="8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7" fillId="0" borderId="0" xfId="0" applyFont="1" applyFill="1" applyAlignment="1">
      <alignment vertical="center" wrapText="1"/>
    </xf>
    <xf numFmtId="0" fontId="5" fillId="0" borderId="0" xfId="0" applyFont="1" applyFill="1" applyBorder="1" applyAlignment="1">
      <alignment vertical="center" wrapText="1"/>
    </xf>
    <xf numFmtId="49" fontId="6" fillId="0" borderId="0" xfId="0" applyNumberFormat="1" applyFont="1" applyFill="1" applyBorder="1" applyAlignment="1" applyProtection="1">
      <alignment horizontal="center" vertical="center" wrapText="1"/>
      <protection locked="0"/>
    </xf>
    <xf numFmtId="49" fontId="6" fillId="0" borderId="0" xfId="0" applyNumberFormat="1"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176" fontId="6" fillId="2" borderId="26" xfId="0" applyNumberFormat="1" applyFont="1" applyFill="1" applyBorder="1" applyAlignment="1">
      <alignment horizontal="center" vertical="center" wrapText="1"/>
    </xf>
    <xf numFmtId="176" fontId="6" fillId="2" borderId="27" xfId="0" applyNumberFormat="1"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10" fillId="0" borderId="0" xfId="0" applyFont="1" applyFill="1" applyBorder="1" applyAlignment="1">
      <alignment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6" fillId="0" borderId="21" xfId="0" applyFont="1" applyFill="1" applyBorder="1" applyAlignment="1" applyProtection="1">
      <alignment vertical="center" wrapText="1"/>
      <protection locked="0"/>
    </xf>
    <xf numFmtId="0" fontId="6" fillId="0" borderId="22" xfId="0" applyFont="1" applyFill="1" applyBorder="1" applyAlignment="1" applyProtection="1">
      <alignment vertical="center" wrapText="1"/>
      <protection locked="0"/>
    </xf>
    <xf numFmtId="0" fontId="6" fillId="0" borderId="23" xfId="0" applyFont="1" applyFill="1" applyBorder="1" applyAlignment="1" applyProtection="1">
      <alignment vertical="center" wrapText="1"/>
      <protection locked="0"/>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10" fillId="0" borderId="0" xfId="0" applyFont="1" applyFill="1" applyAlignment="1">
      <alignment vertical="center" wrapText="1"/>
    </xf>
    <xf numFmtId="0" fontId="5" fillId="2" borderId="0" xfId="0" applyFont="1" applyFill="1" applyBorder="1" applyAlignment="1">
      <alignment horizontal="center" vertical="center" wrapText="1"/>
    </xf>
    <xf numFmtId="0" fontId="5" fillId="2" borderId="24" xfId="0" applyFont="1" applyFill="1" applyBorder="1" applyAlignment="1">
      <alignment horizontal="center" vertical="center" wrapText="1"/>
    </xf>
    <xf numFmtId="184" fontId="11" fillId="0" borderId="0" xfId="0" applyNumberFormat="1" applyFont="1" applyFill="1" applyBorder="1" applyAlignment="1">
      <alignment vertical="center" wrapText="1"/>
    </xf>
    <xf numFmtId="184" fontId="11" fillId="0" borderId="25" xfId="0" applyNumberFormat="1" applyFont="1" applyFill="1" applyBorder="1" applyAlignment="1">
      <alignment vertical="center" wrapText="1"/>
    </xf>
    <xf numFmtId="0" fontId="5" fillId="0" borderId="0" xfId="0" applyFont="1" applyFill="1" applyAlignment="1">
      <alignment horizontal="center" vertical="center" wrapText="1"/>
    </xf>
    <xf numFmtId="184" fontId="5" fillId="0" borderId="0" xfId="0" applyNumberFormat="1" applyFont="1" applyFill="1" applyAlignment="1">
      <alignment horizontal="center" vertical="center" wrapText="1"/>
    </xf>
    <xf numFmtId="0" fontId="10" fillId="2" borderId="13"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32" xfId="0" applyFont="1" applyFill="1" applyBorder="1" applyAlignment="1">
      <alignment horizontal="center" vertical="center" wrapText="1"/>
    </xf>
    <xf numFmtId="177" fontId="6" fillId="0" borderId="33" xfId="0" applyNumberFormat="1" applyFont="1" applyFill="1" applyBorder="1" applyAlignment="1" applyProtection="1">
      <alignment vertical="center" wrapText="1"/>
      <protection locked="0"/>
    </xf>
    <xf numFmtId="177" fontId="6" fillId="0" borderId="34" xfId="0" applyNumberFormat="1" applyFont="1" applyFill="1" applyBorder="1" applyAlignment="1" applyProtection="1">
      <alignment vertical="center" wrapText="1"/>
      <protection locked="0"/>
    </xf>
    <xf numFmtId="177" fontId="5" fillId="0" borderId="34" xfId="0" applyNumberFormat="1" applyFont="1" applyFill="1" applyBorder="1" applyAlignment="1">
      <alignment vertical="center" wrapText="1"/>
    </xf>
    <xf numFmtId="0" fontId="5" fillId="2" borderId="38"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44" xfId="0" applyFont="1" applyFill="1" applyBorder="1" applyAlignment="1">
      <alignment horizontal="center" vertical="center" wrapText="1"/>
    </xf>
    <xf numFmtId="177" fontId="6" fillId="0" borderId="20" xfId="0" applyNumberFormat="1" applyFont="1" applyFill="1" applyBorder="1" applyAlignment="1" applyProtection="1">
      <alignment vertical="center" wrapText="1"/>
      <protection locked="0"/>
    </xf>
    <xf numFmtId="177" fontId="6" fillId="0" borderId="35" xfId="0" applyNumberFormat="1" applyFont="1" applyFill="1" applyBorder="1" applyAlignment="1" applyProtection="1">
      <alignment vertical="center" wrapText="1"/>
      <protection locked="0"/>
    </xf>
    <xf numFmtId="177" fontId="5" fillId="0" borderId="35" xfId="0" applyNumberFormat="1" applyFont="1" applyFill="1" applyBorder="1" applyAlignment="1">
      <alignment vertical="center" wrapText="1"/>
    </xf>
    <xf numFmtId="0" fontId="12" fillId="2" borderId="45"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37" xfId="0" applyFont="1" applyFill="1" applyBorder="1" applyAlignment="1">
      <alignment horizontal="center" vertical="center" wrapText="1"/>
    </xf>
    <xf numFmtId="177" fontId="5" fillId="0" borderId="20" xfId="0" applyNumberFormat="1" applyFont="1" applyFill="1" applyBorder="1" applyAlignment="1">
      <alignment vertical="center" wrapText="1"/>
    </xf>
    <xf numFmtId="176" fontId="5" fillId="2" borderId="85" xfId="0" applyNumberFormat="1" applyFont="1" applyFill="1" applyBorder="1" applyAlignment="1">
      <alignment horizontal="center" vertical="center" wrapText="1" justifyLastLine="1"/>
    </xf>
    <xf numFmtId="176" fontId="5" fillId="2" borderId="86" xfId="0" applyNumberFormat="1" applyFont="1" applyFill="1" applyBorder="1" applyAlignment="1">
      <alignment horizontal="center" vertical="center" wrapText="1" justifyLastLine="1"/>
    </xf>
    <xf numFmtId="176" fontId="5" fillId="2" borderId="87" xfId="0" applyNumberFormat="1" applyFont="1" applyFill="1" applyBorder="1" applyAlignment="1">
      <alignment horizontal="center" vertical="center" wrapText="1" justifyLastLine="1"/>
    </xf>
    <xf numFmtId="0" fontId="10" fillId="0" borderId="25" xfId="0" applyFont="1" applyFill="1" applyBorder="1" applyAlignment="1">
      <alignment vertical="center" wrapText="1"/>
    </xf>
    <xf numFmtId="178" fontId="6" fillId="0" borderId="47" xfId="0" applyNumberFormat="1" applyFont="1" applyFill="1" applyBorder="1" applyAlignment="1" applyProtection="1">
      <alignment horizontal="center" vertical="center" wrapText="1"/>
      <protection locked="0"/>
    </xf>
    <xf numFmtId="178" fontId="6" fillId="0" borderId="48" xfId="0" applyNumberFormat="1" applyFont="1" applyFill="1" applyBorder="1" applyAlignment="1" applyProtection="1">
      <alignment horizontal="center" vertical="center" wrapText="1"/>
      <protection locked="0"/>
    </xf>
    <xf numFmtId="0" fontId="6" fillId="0" borderId="49" xfId="0" applyFont="1" applyFill="1" applyBorder="1" applyAlignment="1" applyProtection="1">
      <alignment horizontal="center" vertical="center" wrapText="1"/>
      <protection locked="0"/>
    </xf>
    <xf numFmtId="0" fontId="6" fillId="0" borderId="50" xfId="0" applyFont="1" applyFill="1" applyBorder="1" applyAlignment="1" applyProtection="1">
      <alignment horizontal="center" vertical="center" wrapText="1"/>
      <protection locked="0"/>
    </xf>
    <xf numFmtId="0" fontId="6" fillId="0" borderId="21" xfId="0" applyFont="1" applyFill="1" applyBorder="1" applyAlignment="1" applyProtection="1">
      <alignment vertical="center"/>
      <protection locked="0"/>
    </xf>
    <xf numFmtId="0" fontId="6" fillId="0" borderId="22" xfId="0" applyFont="1" applyFill="1" applyBorder="1" applyAlignment="1" applyProtection="1">
      <alignment vertical="center"/>
      <protection locked="0"/>
    </xf>
    <xf numFmtId="0" fontId="6" fillId="0" borderId="51" xfId="0" applyFont="1" applyFill="1" applyBorder="1" applyAlignment="1" applyProtection="1">
      <alignment vertical="center"/>
      <protection locked="0"/>
    </xf>
    <xf numFmtId="179" fontId="6" fillId="0" borderId="52" xfId="0" applyNumberFormat="1" applyFont="1" applyFill="1" applyBorder="1" applyAlignment="1" applyProtection="1">
      <alignment vertical="center" wrapText="1"/>
      <protection locked="0"/>
    </xf>
    <xf numFmtId="179" fontId="6" fillId="0" borderId="53" xfId="0" applyNumberFormat="1" applyFont="1" applyFill="1" applyBorder="1" applyAlignment="1" applyProtection="1">
      <alignment vertical="center" wrapText="1"/>
      <protection locked="0"/>
    </xf>
    <xf numFmtId="0" fontId="6" fillId="0" borderId="54" xfId="0" applyFont="1" applyFill="1" applyBorder="1" applyAlignment="1" applyProtection="1">
      <alignment horizontal="center" vertical="center" wrapText="1"/>
      <protection locked="0"/>
    </xf>
    <xf numFmtId="0" fontId="6" fillId="0" borderId="43" xfId="0" applyFont="1" applyFill="1" applyBorder="1" applyAlignment="1" applyProtection="1">
      <alignment horizontal="center" vertical="center" wrapText="1"/>
      <protection locked="0"/>
    </xf>
    <xf numFmtId="0" fontId="6" fillId="0" borderId="55" xfId="0" applyFont="1" applyFill="1" applyBorder="1" applyAlignment="1" applyProtection="1">
      <alignment horizontal="center" vertical="center" wrapText="1"/>
      <protection locked="0"/>
    </xf>
    <xf numFmtId="176" fontId="6" fillId="0" borderId="53" xfId="0" applyNumberFormat="1" applyFont="1" applyFill="1" applyBorder="1" applyAlignment="1" applyProtection="1">
      <alignment vertical="center" wrapText="1"/>
      <protection locked="0"/>
    </xf>
    <xf numFmtId="177" fontId="5" fillId="0" borderId="53" xfId="0" applyNumberFormat="1" applyFont="1" applyFill="1" applyBorder="1" applyAlignment="1">
      <alignment vertical="center" wrapText="1"/>
    </xf>
    <xf numFmtId="180" fontId="14" fillId="0" borderId="53" xfId="0" applyNumberFormat="1" applyFont="1" applyFill="1" applyBorder="1" applyAlignment="1" applyProtection="1">
      <alignment horizontal="center" vertical="center" wrapText="1"/>
      <protection locked="0"/>
    </xf>
    <xf numFmtId="178" fontId="6" fillId="0" borderId="56" xfId="0" applyNumberFormat="1" applyFont="1" applyFill="1" applyBorder="1" applyAlignment="1" applyProtection="1">
      <alignment horizontal="center" vertical="center" wrapText="1"/>
      <protection locked="0"/>
    </xf>
    <xf numFmtId="178" fontId="6" fillId="0" borderId="35" xfId="0" applyNumberFormat="1" applyFont="1" applyFill="1" applyBorder="1" applyAlignment="1" applyProtection="1">
      <alignment horizontal="center" vertical="center" wrapText="1"/>
      <protection locked="0"/>
    </xf>
    <xf numFmtId="0" fontId="6" fillId="0" borderId="36" xfId="0" applyFont="1" applyFill="1" applyBorder="1" applyAlignment="1" applyProtection="1">
      <alignment horizontal="center" vertical="center" wrapText="1"/>
      <protection locked="0"/>
    </xf>
    <xf numFmtId="0" fontId="6" fillId="0" borderId="57" xfId="0" applyFont="1" applyFill="1" applyBorder="1" applyAlignment="1" applyProtection="1">
      <alignment horizontal="center" vertical="center" wrapText="1"/>
      <protection locked="0"/>
    </xf>
    <xf numFmtId="179" fontId="6" fillId="0" borderId="58" xfId="0" applyNumberFormat="1" applyFont="1" applyFill="1" applyBorder="1" applyAlignment="1" applyProtection="1">
      <alignment vertical="center" wrapText="1"/>
      <protection locked="0"/>
    </xf>
    <xf numFmtId="179" fontId="6" fillId="0" borderId="59" xfId="0" applyNumberFormat="1" applyFont="1" applyFill="1" applyBorder="1" applyAlignment="1" applyProtection="1">
      <alignment vertical="center" wrapText="1"/>
      <protection locked="0"/>
    </xf>
    <xf numFmtId="176" fontId="6" fillId="0" borderId="59" xfId="0" applyNumberFormat="1" applyFont="1" applyFill="1" applyBorder="1" applyAlignment="1" applyProtection="1">
      <alignment vertical="center" wrapText="1"/>
      <protection locked="0"/>
    </xf>
    <xf numFmtId="177" fontId="5" fillId="0" borderId="59" xfId="0" applyNumberFormat="1" applyFont="1" applyFill="1" applyBorder="1" applyAlignment="1">
      <alignment vertical="center" wrapText="1"/>
    </xf>
    <xf numFmtId="180" fontId="14" fillId="0" borderId="59" xfId="0" applyNumberFormat="1" applyFont="1" applyFill="1" applyBorder="1" applyAlignment="1" applyProtection="1">
      <alignment horizontal="center" vertical="center" wrapText="1"/>
      <protection locked="0"/>
    </xf>
    <xf numFmtId="0" fontId="5" fillId="2" borderId="60" xfId="0" applyFont="1" applyFill="1" applyBorder="1" applyAlignment="1">
      <alignment horizontal="center" vertical="center" wrapText="1"/>
    </xf>
    <xf numFmtId="0" fontId="5" fillId="2" borderId="61" xfId="0" applyFont="1" applyFill="1" applyBorder="1" applyAlignment="1">
      <alignment horizontal="center" vertical="center" wrapText="1"/>
    </xf>
    <xf numFmtId="0" fontId="6" fillId="0" borderId="62" xfId="0" applyFont="1" applyFill="1" applyBorder="1" applyAlignment="1" applyProtection="1">
      <alignment vertical="center"/>
      <protection locked="0"/>
    </xf>
    <xf numFmtId="0" fontId="6" fillId="0" borderId="24" xfId="0" applyFont="1" applyFill="1" applyBorder="1" applyAlignment="1" applyProtection="1">
      <alignment vertical="center"/>
      <protection locked="0"/>
    </xf>
    <xf numFmtId="0" fontId="6" fillId="0" borderId="63" xfId="0" applyFont="1" applyFill="1" applyBorder="1" applyAlignment="1" applyProtection="1">
      <alignment vertical="center"/>
      <protection locked="0"/>
    </xf>
    <xf numFmtId="180" fontId="14" fillId="0" borderId="64" xfId="0" applyNumberFormat="1" applyFont="1" applyFill="1" applyBorder="1" applyAlignment="1" applyProtection="1">
      <alignment horizontal="center" vertical="center" wrapText="1"/>
      <protection locked="0"/>
    </xf>
    <xf numFmtId="14" fontId="15" fillId="0" borderId="19" xfId="0" applyNumberFormat="1" applyFont="1" applyFill="1" applyBorder="1" applyAlignment="1">
      <alignment vertical="center" wrapText="1"/>
    </xf>
    <xf numFmtId="14" fontId="15" fillId="0" borderId="25" xfId="0" applyNumberFormat="1" applyFont="1" applyFill="1" applyBorder="1" applyAlignment="1">
      <alignment vertical="center" wrapText="1"/>
    </xf>
    <xf numFmtId="180" fontId="5" fillId="0" borderId="0" xfId="0" applyNumberFormat="1" applyFont="1" applyFill="1" applyBorder="1" applyAlignment="1">
      <alignment horizontal="center" vertical="center" wrapText="1"/>
    </xf>
    <xf numFmtId="180" fontId="5" fillId="2" borderId="18" xfId="0" applyNumberFormat="1" applyFont="1" applyFill="1" applyBorder="1" applyAlignment="1">
      <alignment horizontal="center" vertical="center" wrapText="1"/>
    </xf>
    <xf numFmtId="180" fontId="5" fillId="2" borderId="19" xfId="0" applyNumberFormat="1" applyFont="1" applyFill="1" applyBorder="1" applyAlignment="1">
      <alignment horizontal="center" vertical="center" wrapText="1"/>
    </xf>
    <xf numFmtId="180" fontId="5" fillId="2" borderId="20" xfId="0" applyNumberFormat="1" applyFont="1" applyFill="1" applyBorder="1" applyAlignment="1">
      <alignment horizontal="center" vertical="center" wrapText="1"/>
    </xf>
    <xf numFmtId="14" fontId="5" fillId="0" borderId="27" xfId="0" applyNumberFormat="1" applyFont="1" applyFill="1" applyBorder="1" applyAlignment="1">
      <alignment vertical="center" wrapText="1"/>
    </xf>
    <xf numFmtId="0" fontId="15" fillId="0" borderId="27" xfId="0" applyFont="1" applyFill="1" applyBorder="1" applyAlignment="1">
      <alignment horizontal="center" vertical="center" wrapText="1"/>
    </xf>
    <xf numFmtId="0" fontId="5" fillId="0" borderId="27" xfId="0" applyFont="1" applyFill="1" applyBorder="1" applyAlignment="1">
      <alignment vertical="center" wrapText="1"/>
    </xf>
    <xf numFmtId="0" fontId="6" fillId="2" borderId="70" xfId="0" applyFont="1" applyFill="1" applyBorder="1" applyAlignment="1">
      <alignment vertical="center" wrapText="1"/>
    </xf>
    <xf numFmtId="0" fontId="6" fillId="2" borderId="71" xfId="0" applyFont="1" applyFill="1" applyBorder="1" applyAlignment="1">
      <alignment vertical="center" wrapText="1"/>
    </xf>
    <xf numFmtId="0" fontId="5" fillId="2" borderId="7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2" borderId="78" xfId="0" applyFont="1" applyFill="1" applyBorder="1" applyAlignment="1">
      <alignment vertical="center" wrapText="1"/>
    </xf>
    <xf numFmtId="0" fontId="6" fillId="2" borderId="79" xfId="0" applyFont="1" applyFill="1" applyBorder="1" applyAlignment="1">
      <alignment vertical="center" wrapText="1"/>
    </xf>
    <xf numFmtId="177" fontId="5" fillId="0" borderId="18" xfId="0" applyNumberFormat="1" applyFont="1" applyFill="1" applyBorder="1" applyAlignment="1">
      <alignment vertical="center" wrapText="1"/>
    </xf>
    <xf numFmtId="177" fontId="5" fillId="0" borderId="19" xfId="0" applyNumberFormat="1" applyFont="1" applyFill="1" applyBorder="1" applyAlignment="1">
      <alignment vertical="center" wrapText="1"/>
    </xf>
    <xf numFmtId="177" fontId="5" fillId="0" borderId="74" xfId="0" applyNumberFormat="1" applyFont="1" applyFill="1" applyBorder="1" applyAlignment="1">
      <alignment vertical="center" wrapText="1"/>
    </xf>
    <xf numFmtId="0" fontId="6" fillId="2" borderId="30" xfId="0" applyFont="1" applyFill="1" applyBorder="1" applyAlignment="1">
      <alignment vertical="center" wrapText="1"/>
    </xf>
    <xf numFmtId="0" fontId="6" fillId="2" borderId="31" xfId="0" applyFont="1" applyFill="1" applyBorder="1" applyAlignment="1">
      <alignment vertical="center" wrapText="1"/>
    </xf>
    <xf numFmtId="38" fontId="5" fillId="2" borderId="31" xfId="1" applyFont="1" applyFill="1" applyBorder="1" applyAlignment="1" applyProtection="1">
      <alignment horizontal="center" vertical="center" wrapText="1"/>
    </xf>
    <xf numFmtId="0" fontId="5" fillId="0" borderId="25" xfId="0" applyFont="1" applyFill="1" applyBorder="1" applyAlignment="1">
      <alignment vertical="center" wrapText="1"/>
    </xf>
    <xf numFmtId="0" fontId="17" fillId="0" borderId="25" xfId="0" applyFont="1" applyFill="1" applyBorder="1" applyAlignment="1" applyProtection="1">
      <alignment horizontal="center" vertical="center" wrapText="1"/>
      <protection locked="0"/>
    </xf>
    <xf numFmtId="0" fontId="5" fillId="2" borderId="82" xfId="0" applyFont="1" applyFill="1" applyBorder="1" applyAlignment="1">
      <alignment horizontal="center" vertical="center" wrapText="1"/>
    </xf>
    <xf numFmtId="49" fontId="6" fillId="3" borderId="0" xfId="0" applyNumberFormat="1" applyFont="1" applyFill="1" applyBorder="1" applyAlignment="1" applyProtection="1">
      <alignment horizontal="center" vertical="center" wrapText="1"/>
      <protection locked="0"/>
    </xf>
    <xf numFmtId="49" fontId="6" fillId="3" borderId="0" xfId="0" applyNumberFormat="1" applyFont="1" applyFill="1" applyBorder="1" applyAlignment="1" applyProtection="1">
      <alignment vertical="center" wrapText="1"/>
      <protection locked="0"/>
    </xf>
    <xf numFmtId="0" fontId="6" fillId="0" borderId="0" xfId="0" applyFont="1" applyFill="1" applyBorder="1" applyAlignment="1">
      <alignment vertical="center" wrapText="1"/>
    </xf>
    <xf numFmtId="0" fontId="6" fillId="3" borderId="0" xfId="0" applyFont="1" applyFill="1" applyBorder="1" applyAlignment="1" applyProtection="1">
      <alignment vertical="center" wrapText="1"/>
      <protection locked="0"/>
    </xf>
    <xf numFmtId="0" fontId="6" fillId="3" borderId="1" xfId="0" applyFont="1" applyFill="1" applyBorder="1" applyAlignment="1" applyProtection="1">
      <alignment horizontal="left" vertical="center" wrapText="1"/>
      <protection locked="0"/>
    </xf>
    <xf numFmtId="0" fontId="6" fillId="3" borderId="1" xfId="0" applyFont="1" applyFill="1" applyBorder="1" applyAlignment="1" applyProtection="1">
      <alignment horizontal="center" vertical="center" wrapText="1"/>
      <protection locked="0"/>
    </xf>
    <xf numFmtId="0" fontId="5" fillId="3" borderId="0" xfId="0" applyFont="1" applyFill="1" applyBorder="1" applyAlignment="1">
      <alignment horizontal="center" vertical="center" wrapText="1"/>
    </xf>
    <xf numFmtId="180" fontId="6" fillId="3" borderId="20" xfId="0" applyNumberFormat="1" applyFont="1" applyFill="1" applyBorder="1" applyAlignment="1" applyProtection="1">
      <alignment horizontal="center" vertical="center" wrapText="1"/>
      <protection locked="0"/>
    </xf>
    <xf numFmtId="180" fontId="6" fillId="3" borderId="35" xfId="0" applyNumberFormat="1" applyFont="1" applyFill="1" applyBorder="1" applyAlignment="1" applyProtection="1">
      <alignment horizontal="center" vertical="center" wrapText="1"/>
      <protection locked="0"/>
    </xf>
    <xf numFmtId="41" fontId="5" fillId="0" borderId="35" xfId="0" applyNumberFormat="1" applyFont="1" applyFill="1" applyBorder="1" applyAlignment="1">
      <alignment horizontal="center" vertical="center" wrapText="1"/>
    </xf>
    <xf numFmtId="0" fontId="6" fillId="3" borderId="21" xfId="0" applyFont="1" applyFill="1" applyBorder="1" applyAlignment="1" applyProtection="1">
      <alignment vertical="center" wrapText="1"/>
      <protection locked="0"/>
    </xf>
    <xf numFmtId="0" fontId="6" fillId="3" borderId="22" xfId="0" applyFont="1" applyFill="1" applyBorder="1" applyAlignment="1" applyProtection="1">
      <alignment vertical="center" wrapText="1"/>
      <protection locked="0"/>
    </xf>
    <xf numFmtId="0" fontId="6" fillId="3" borderId="23" xfId="0" applyFont="1" applyFill="1" applyBorder="1" applyAlignment="1" applyProtection="1">
      <alignment vertical="center" wrapText="1"/>
      <protection locked="0"/>
    </xf>
    <xf numFmtId="180" fontId="5" fillId="0" borderId="20" xfId="0" applyNumberFormat="1" applyFont="1" applyFill="1" applyBorder="1" applyAlignment="1">
      <alignment horizontal="center" vertical="center" wrapText="1"/>
    </xf>
    <xf numFmtId="180" fontId="5" fillId="0" borderId="35" xfId="0" applyNumberFormat="1" applyFont="1" applyFill="1" applyBorder="1" applyAlignment="1">
      <alignment horizontal="center" vertical="center" wrapText="1"/>
    </xf>
    <xf numFmtId="182" fontId="11" fillId="0" borderId="0" xfId="0" applyNumberFormat="1" applyFont="1" applyFill="1" applyBorder="1" applyAlignment="1">
      <alignment horizontal="center" vertical="center" wrapText="1"/>
    </xf>
    <xf numFmtId="182" fontId="11" fillId="0" borderId="25" xfId="0" applyNumberFormat="1" applyFont="1" applyFill="1" applyBorder="1" applyAlignment="1">
      <alignment horizontal="center" vertical="center" wrapText="1"/>
    </xf>
    <xf numFmtId="182" fontId="5" fillId="0" borderId="0" xfId="0" applyNumberFormat="1" applyFont="1" applyFill="1" applyAlignment="1">
      <alignment horizontal="center" vertical="center" wrapText="1"/>
    </xf>
    <xf numFmtId="180" fontId="6" fillId="3" borderId="33" xfId="0" applyNumberFormat="1" applyFont="1" applyFill="1" applyBorder="1" applyAlignment="1" applyProtection="1">
      <alignment horizontal="center" vertical="center" wrapText="1"/>
      <protection locked="0"/>
    </xf>
    <xf numFmtId="180" fontId="6" fillId="3" borderId="34" xfId="0" applyNumberFormat="1" applyFont="1" applyFill="1" applyBorder="1" applyAlignment="1" applyProtection="1">
      <alignment horizontal="center" vertical="center" wrapText="1"/>
      <protection locked="0"/>
    </xf>
    <xf numFmtId="41" fontId="5" fillId="0" borderId="34" xfId="0" applyNumberFormat="1" applyFont="1" applyFill="1" applyBorder="1" applyAlignment="1">
      <alignment horizontal="center" vertical="center" wrapText="1"/>
    </xf>
    <xf numFmtId="178" fontId="6" fillId="3" borderId="47" xfId="0" applyNumberFormat="1" applyFont="1" applyFill="1" applyBorder="1" applyAlignment="1" applyProtection="1">
      <alignment horizontal="center" vertical="center" wrapText="1"/>
      <protection locked="0"/>
    </xf>
    <xf numFmtId="178" fontId="6" fillId="3" borderId="48" xfId="0" applyNumberFormat="1" applyFont="1" applyFill="1" applyBorder="1" applyAlignment="1" applyProtection="1">
      <alignment horizontal="center" vertical="center" wrapText="1"/>
      <protection locked="0"/>
    </xf>
    <xf numFmtId="0" fontId="6" fillId="3" borderId="49" xfId="0" applyFont="1" applyFill="1" applyBorder="1" applyAlignment="1" applyProtection="1">
      <alignment horizontal="center" vertical="center" wrapText="1"/>
      <protection locked="0"/>
    </xf>
    <xf numFmtId="0" fontId="6" fillId="3" borderId="50" xfId="0" applyFont="1" applyFill="1" applyBorder="1" applyAlignment="1" applyProtection="1">
      <alignment horizontal="center" vertical="center" wrapText="1"/>
      <protection locked="0"/>
    </xf>
    <xf numFmtId="0" fontId="6" fillId="3" borderId="51" xfId="0" applyFont="1" applyFill="1" applyBorder="1" applyAlignment="1" applyProtection="1">
      <alignment vertical="center" wrapText="1"/>
      <protection locked="0"/>
    </xf>
    <xf numFmtId="179" fontId="6" fillId="3" borderId="52" xfId="0" applyNumberFormat="1" applyFont="1" applyFill="1" applyBorder="1" applyAlignment="1" applyProtection="1">
      <alignment vertical="center" wrapText="1"/>
      <protection locked="0"/>
    </xf>
    <xf numFmtId="179" fontId="6" fillId="3" borderId="53" xfId="0" applyNumberFormat="1" applyFont="1" applyFill="1" applyBorder="1" applyAlignment="1" applyProtection="1">
      <alignment vertical="center" wrapText="1"/>
      <protection locked="0"/>
    </xf>
    <xf numFmtId="0" fontId="6" fillId="3" borderId="54" xfId="0" applyFont="1" applyFill="1" applyBorder="1" applyAlignment="1" applyProtection="1">
      <alignment horizontal="center" vertical="center" wrapText="1"/>
      <protection locked="0"/>
    </xf>
    <xf numFmtId="0" fontId="6" fillId="3" borderId="43" xfId="0" applyFont="1" applyFill="1" applyBorder="1" applyAlignment="1" applyProtection="1">
      <alignment horizontal="center" vertical="center" wrapText="1"/>
      <protection locked="0"/>
    </xf>
    <xf numFmtId="0" fontId="6" fillId="3" borderId="55" xfId="0" applyFont="1" applyFill="1" applyBorder="1" applyAlignment="1" applyProtection="1">
      <alignment horizontal="center" vertical="center" wrapText="1"/>
      <protection locked="0"/>
    </xf>
    <xf numFmtId="176" fontId="6" fillId="3" borderId="53" xfId="0" applyNumberFormat="1" applyFont="1" applyFill="1" applyBorder="1" applyAlignment="1" applyProtection="1">
      <alignment vertical="center" wrapText="1"/>
      <protection locked="0"/>
    </xf>
    <xf numFmtId="183" fontId="5" fillId="0" borderId="53" xfId="0" applyNumberFormat="1" applyFont="1" applyFill="1" applyBorder="1" applyAlignment="1">
      <alignment vertical="center" wrapText="1"/>
    </xf>
    <xf numFmtId="180" fontId="14" fillId="3" borderId="53" xfId="0" applyNumberFormat="1" applyFont="1" applyFill="1" applyBorder="1" applyAlignment="1" applyProtection="1">
      <alignment horizontal="center" vertical="center" wrapText="1"/>
      <protection locked="0"/>
    </xf>
    <xf numFmtId="178" fontId="6" fillId="3" borderId="56" xfId="0" applyNumberFormat="1" applyFont="1" applyFill="1" applyBorder="1" applyAlignment="1" applyProtection="1">
      <alignment horizontal="center" vertical="center" wrapText="1"/>
      <protection locked="0"/>
    </xf>
    <xf numFmtId="178" fontId="6" fillId="3" borderId="35" xfId="0" applyNumberFormat="1" applyFont="1" applyFill="1" applyBorder="1" applyAlignment="1" applyProtection="1">
      <alignment horizontal="center" vertical="center" wrapText="1"/>
      <protection locked="0"/>
    </xf>
    <xf numFmtId="0" fontId="6" fillId="3" borderId="36" xfId="0" applyFont="1" applyFill="1" applyBorder="1" applyAlignment="1" applyProtection="1">
      <alignment horizontal="center" vertical="center" wrapText="1"/>
      <protection locked="0"/>
    </xf>
    <xf numFmtId="0" fontId="6" fillId="3" borderId="57" xfId="0" applyFont="1" applyFill="1" applyBorder="1" applyAlignment="1" applyProtection="1">
      <alignment horizontal="center" vertical="center" wrapText="1"/>
      <protection locked="0"/>
    </xf>
    <xf numFmtId="179" fontId="6" fillId="3" borderId="58" xfId="0" applyNumberFormat="1" applyFont="1" applyFill="1" applyBorder="1" applyAlignment="1" applyProtection="1">
      <alignment vertical="center" wrapText="1"/>
      <protection locked="0"/>
    </xf>
    <xf numFmtId="179" fontId="6" fillId="3" borderId="59" xfId="0" applyNumberFormat="1" applyFont="1" applyFill="1" applyBorder="1" applyAlignment="1" applyProtection="1">
      <alignment vertical="center" wrapText="1"/>
      <protection locked="0"/>
    </xf>
    <xf numFmtId="176" fontId="6" fillId="3" borderId="59" xfId="0" applyNumberFormat="1" applyFont="1" applyFill="1" applyBorder="1" applyAlignment="1" applyProtection="1">
      <alignment vertical="center" wrapText="1"/>
      <protection locked="0"/>
    </xf>
    <xf numFmtId="180" fontId="5" fillId="0" borderId="59" xfId="0" applyNumberFormat="1" applyFont="1" applyFill="1" applyBorder="1" applyAlignment="1">
      <alignment horizontal="center" vertical="center" wrapText="1"/>
    </xf>
    <xf numFmtId="180" fontId="14" fillId="3" borderId="59" xfId="0" applyNumberFormat="1" applyFont="1" applyFill="1" applyBorder="1" applyAlignment="1" applyProtection="1">
      <alignment horizontal="center" vertical="center" wrapText="1"/>
      <protection locked="0"/>
    </xf>
    <xf numFmtId="180" fontId="5" fillId="0" borderId="59" xfId="0" applyNumberFormat="1" applyFont="1" applyFill="1" applyBorder="1" applyAlignment="1">
      <alignment vertical="center" wrapText="1"/>
    </xf>
    <xf numFmtId="0" fontId="6" fillId="3" borderId="62" xfId="0" applyFont="1" applyFill="1" applyBorder="1" applyAlignment="1" applyProtection="1">
      <alignment vertical="center" wrapText="1"/>
      <protection locked="0"/>
    </xf>
    <xf numFmtId="0" fontId="6" fillId="3" borderId="24" xfId="0" applyFont="1" applyFill="1" applyBorder="1" applyAlignment="1" applyProtection="1">
      <alignment vertical="center" wrapText="1"/>
      <protection locked="0"/>
    </xf>
    <xf numFmtId="0" fontId="6" fillId="3" borderId="63" xfId="0" applyFont="1" applyFill="1" applyBorder="1" applyAlignment="1" applyProtection="1">
      <alignment vertical="center" wrapText="1"/>
      <protection locked="0"/>
    </xf>
    <xf numFmtId="180" fontId="14" fillId="3" borderId="64" xfId="0" applyNumberFormat="1" applyFont="1" applyFill="1" applyBorder="1" applyAlignment="1" applyProtection="1">
      <alignment horizontal="center" vertical="center" wrapText="1"/>
      <protection locked="0"/>
    </xf>
    <xf numFmtId="177" fontId="5" fillId="0" borderId="20" xfId="0" applyNumberFormat="1" applyFont="1" applyFill="1" applyBorder="1" applyAlignment="1">
      <alignment horizontal="center" vertical="center" wrapText="1"/>
    </xf>
    <xf numFmtId="177" fontId="5" fillId="0" borderId="35" xfId="0" applyNumberFormat="1" applyFont="1" applyFill="1" applyBorder="1" applyAlignment="1">
      <alignment horizontal="center" vertical="center" wrapText="1"/>
    </xf>
    <xf numFmtId="177" fontId="5" fillId="0" borderId="18" xfId="0" applyNumberFormat="1" applyFont="1" applyFill="1" applyBorder="1" applyAlignment="1">
      <alignment horizontal="center" vertical="center" wrapText="1"/>
    </xf>
    <xf numFmtId="177" fontId="5" fillId="0" borderId="19" xfId="0" applyNumberFormat="1" applyFont="1" applyFill="1" applyBorder="1" applyAlignment="1">
      <alignment horizontal="center" vertical="center" wrapText="1"/>
    </xf>
    <xf numFmtId="0" fontId="17" fillId="3" borderId="25" xfId="0" applyFont="1" applyFill="1" applyBorder="1" applyAlignment="1" applyProtection="1">
      <alignment horizontal="center" vertical="center"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31</xdr:col>
      <xdr:colOff>22225</xdr:colOff>
      <xdr:row>1</xdr:row>
      <xdr:rowOff>66675</xdr:rowOff>
    </xdr:from>
    <xdr:ext cx="1438275" cy="230200"/>
    <xdr:sp macro="" textlink="">
      <xdr:nvSpPr>
        <xdr:cNvPr id="2" name="吹き出し: 角を丸めた四角形 1">
          <a:extLst>
            <a:ext uri="{FF2B5EF4-FFF2-40B4-BE49-F238E27FC236}">
              <a16:creationId xmlns:a16="http://schemas.microsoft.com/office/drawing/2014/main" id="{6695A0CC-27D2-4732-865C-161F48B7B93E}"/>
            </a:ext>
          </a:extLst>
        </xdr:cNvPr>
        <xdr:cNvSpPr/>
      </xdr:nvSpPr>
      <xdr:spPr>
        <a:xfrm>
          <a:off x="4867275" y="269875"/>
          <a:ext cx="1438275" cy="230200"/>
        </a:xfrm>
        <a:prstGeom prst="wedgeRoundRectCallout">
          <a:avLst>
            <a:gd name="adj1" fmla="val -5563"/>
            <a:gd name="adj2" fmla="val -56130"/>
            <a:gd name="adj3" fmla="val 16667"/>
          </a:avLst>
        </a:prstGeom>
        <a:solidFill>
          <a:schemeClr val="bg1"/>
        </a:solidFill>
        <a:effectLst>
          <a:outerShdw blurRad="50800" dist="12700" dir="2700000" algn="tl" rotWithShape="0">
            <a:schemeClr val="tx1">
              <a:alpha val="79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ctr" anchorCtr="0">
          <a:spAutoFit/>
        </a:bodyPr>
        <a:lstStyle/>
        <a:p>
          <a:pPr algn="l"/>
          <a:r>
            <a:rPr kumimoji="1" lang="ja-JP" altLang="en-US" sz="800">
              <a:solidFill>
                <a:sysClr val="windowText" lastClr="000000"/>
              </a:solidFill>
              <a:latin typeface="+mn-ea"/>
              <a:ea typeface="+mn-ea"/>
            </a:rPr>
            <a:t>請求年月日を記入して下さい。</a:t>
          </a:r>
        </a:p>
      </xdr:txBody>
    </xdr:sp>
    <xdr:clientData/>
  </xdr:oneCellAnchor>
  <xdr:oneCellAnchor>
    <xdr:from>
      <xdr:col>23</xdr:col>
      <xdr:colOff>95250</xdr:colOff>
      <xdr:row>16</xdr:row>
      <xdr:rowOff>76200</xdr:rowOff>
    </xdr:from>
    <xdr:ext cx="2476501" cy="230200"/>
    <xdr:sp macro="" textlink="">
      <xdr:nvSpPr>
        <xdr:cNvPr id="3" name="吹き出し: 角を丸めた四角形 2">
          <a:extLst>
            <a:ext uri="{FF2B5EF4-FFF2-40B4-BE49-F238E27FC236}">
              <a16:creationId xmlns:a16="http://schemas.microsoft.com/office/drawing/2014/main" id="{C23C51CD-AF63-49BC-9A92-E56689ECEB91}"/>
            </a:ext>
          </a:extLst>
        </xdr:cNvPr>
        <xdr:cNvSpPr/>
      </xdr:nvSpPr>
      <xdr:spPr>
        <a:xfrm>
          <a:off x="3657600" y="2514600"/>
          <a:ext cx="2476501" cy="230200"/>
        </a:xfrm>
        <a:prstGeom prst="wedgeRoundRectCallout">
          <a:avLst>
            <a:gd name="adj1" fmla="val -52420"/>
            <a:gd name="adj2" fmla="val 43556"/>
            <a:gd name="adj3" fmla="val 16667"/>
          </a:avLst>
        </a:prstGeom>
        <a:solidFill>
          <a:schemeClr val="bg1"/>
        </a:solidFill>
        <a:effectLst>
          <a:outerShdw blurRad="50800" dist="12700" dir="2700000" algn="tl" rotWithShape="0">
            <a:schemeClr val="tx1">
              <a:alpha val="79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ctr" anchorCtr="0">
          <a:spAutoFit/>
        </a:bodyPr>
        <a:lstStyle/>
        <a:p>
          <a:pPr algn="l"/>
          <a:r>
            <a:rPr kumimoji="1" lang="ja-JP" altLang="en-US" sz="800">
              <a:solidFill>
                <a:sysClr val="windowText" lastClr="000000"/>
              </a:solidFill>
              <a:latin typeface="+mn-ea"/>
              <a:ea typeface="+mn-ea"/>
            </a:rPr>
            <a:t>注文書に記載された取引先コードを記入して下さい。</a:t>
          </a:r>
        </a:p>
      </xdr:txBody>
    </xdr:sp>
    <xdr:clientData/>
  </xdr:oneCellAnchor>
  <xdr:oneCellAnchor>
    <xdr:from>
      <xdr:col>23</xdr:col>
      <xdr:colOff>38100</xdr:colOff>
      <xdr:row>17</xdr:row>
      <xdr:rowOff>285750</xdr:rowOff>
    </xdr:from>
    <xdr:ext cx="2419351" cy="230200"/>
    <xdr:sp macro="" textlink="">
      <xdr:nvSpPr>
        <xdr:cNvPr id="4" name="吹き出し: 角を丸めた四角形 3">
          <a:extLst>
            <a:ext uri="{FF2B5EF4-FFF2-40B4-BE49-F238E27FC236}">
              <a16:creationId xmlns:a16="http://schemas.microsoft.com/office/drawing/2014/main" id="{EFE1E482-DA64-416A-8198-DE6AB912F126}"/>
            </a:ext>
          </a:extLst>
        </xdr:cNvPr>
        <xdr:cNvSpPr/>
      </xdr:nvSpPr>
      <xdr:spPr>
        <a:xfrm>
          <a:off x="3600450" y="2838450"/>
          <a:ext cx="2419351" cy="230200"/>
        </a:xfrm>
        <a:prstGeom prst="wedgeRoundRectCallout">
          <a:avLst>
            <a:gd name="adj1" fmla="val -53918"/>
            <a:gd name="adj2" fmla="val 47078"/>
            <a:gd name="adj3" fmla="val 16667"/>
          </a:avLst>
        </a:prstGeom>
        <a:solidFill>
          <a:schemeClr val="bg1"/>
        </a:solidFill>
        <a:effectLst>
          <a:outerShdw blurRad="50800" dist="12700" dir="2700000" algn="tl" rotWithShape="0">
            <a:schemeClr val="tx1">
              <a:alpha val="79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ctr" anchorCtr="0">
          <a:spAutoFit/>
        </a:bodyPr>
        <a:lstStyle/>
        <a:p>
          <a:pPr algn="l"/>
          <a:r>
            <a:rPr kumimoji="1" lang="ja-JP" altLang="en-US" sz="800">
              <a:solidFill>
                <a:sysClr val="windowText" lastClr="000000"/>
              </a:solidFill>
              <a:latin typeface="+mn-ea"/>
              <a:ea typeface="+mn-ea"/>
            </a:rPr>
            <a:t>注文書に記載された注文書番号を記入して下さい。</a:t>
          </a:r>
        </a:p>
      </xdr:txBody>
    </xdr:sp>
    <xdr:clientData/>
  </xdr:oneCellAnchor>
  <xdr:oneCellAnchor>
    <xdr:from>
      <xdr:col>25</xdr:col>
      <xdr:colOff>142875</xdr:colOff>
      <xdr:row>19</xdr:row>
      <xdr:rowOff>234950</xdr:rowOff>
    </xdr:from>
    <xdr:ext cx="2266950" cy="420181"/>
    <xdr:sp macro="" textlink="">
      <xdr:nvSpPr>
        <xdr:cNvPr id="5" name="吹き出し: 角を丸めた四角形 4">
          <a:extLst>
            <a:ext uri="{FF2B5EF4-FFF2-40B4-BE49-F238E27FC236}">
              <a16:creationId xmlns:a16="http://schemas.microsoft.com/office/drawing/2014/main" id="{BD07E0A2-1E03-43B7-B45E-0CE276DB9840}"/>
            </a:ext>
          </a:extLst>
        </xdr:cNvPr>
        <xdr:cNvSpPr/>
      </xdr:nvSpPr>
      <xdr:spPr>
        <a:xfrm>
          <a:off x="4114800" y="3149600"/>
          <a:ext cx="2266950" cy="420181"/>
        </a:xfrm>
        <a:prstGeom prst="wedgeRoundRectCallout">
          <a:avLst>
            <a:gd name="adj1" fmla="val -52160"/>
            <a:gd name="adj2" fmla="val 45913"/>
            <a:gd name="adj3" fmla="val 16667"/>
          </a:avLst>
        </a:prstGeom>
        <a:solidFill>
          <a:schemeClr val="bg1"/>
        </a:solidFill>
        <a:effectLst>
          <a:outerShdw blurRad="50800" dist="12700" dir="2700000" algn="tl" rotWithShape="0">
            <a:schemeClr val="tx1">
              <a:alpha val="79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 tIns="18000" rIns="18000" bIns="18000" rtlCol="0" anchor="ctr" anchorCtr="0">
          <a:spAutoFit/>
        </a:bodyPr>
        <a:lstStyle/>
        <a:p>
          <a:pPr algn="l"/>
          <a:r>
            <a:rPr kumimoji="1" lang="ja-JP" altLang="en-US" sz="800">
              <a:solidFill>
                <a:sysClr val="windowText" lastClr="000000"/>
              </a:solidFill>
              <a:latin typeface="+mn-ea"/>
              <a:ea typeface="+mn-ea"/>
            </a:rPr>
            <a:t>注文書に記載された工事番号を記入して下さい。</a:t>
          </a:r>
          <a:r>
            <a:rPr kumimoji="1" lang="en-US" altLang="ja-JP" sz="800">
              <a:solidFill>
                <a:sysClr val="windowText" lastClr="000000"/>
              </a:solidFill>
              <a:latin typeface="+mn-ea"/>
              <a:ea typeface="+mn-ea"/>
            </a:rPr>
            <a:t>※ </a:t>
          </a:r>
          <a:r>
            <a:rPr kumimoji="1" lang="ja-JP" altLang="en-US" sz="800">
              <a:solidFill>
                <a:sysClr val="windowText" lastClr="000000"/>
              </a:solidFill>
              <a:latin typeface="+mn-ea"/>
              <a:ea typeface="+mn-ea"/>
            </a:rPr>
            <a:t>工事番号の記入について 参照</a:t>
          </a:r>
          <a:r>
            <a:rPr kumimoji="1" lang="en-US" altLang="ja-JP" sz="800">
              <a:solidFill>
                <a:sysClr val="windowText" lastClr="000000"/>
              </a:solidFill>
              <a:latin typeface="+mn-ea"/>
              <a:ea typeface="+mn-ea"/>
            </a:rPr>
            <a:t> </a:t>
          </a:r>
          <a:endParaRPr kumimoji="1" lang="ja-JP" altLang="en-US" sz="800">
            <a:solidFill>
              <a:sysClr val="windowText" lastClr="000000"/>
            </a:solidFill>
            <a:latin typeface="+mn-ea"/>
            <a:ea typeface="+mn-ea"/>
          </a:endParaRPr>
        </a:p>
      </xdr:txBody>
    </xdr:sp>
    <xdr:clientData/>
  </xdr:oneCellAnchor>
  <xdr:oneCellAnchor>
    <xdr:from>
      <xdr:col>0</xdr:col>
      <xdr:colOff>114300</xdr:colOff>
      <xdr:row>24</xdr:row>
      <xdr:rowOff>66675</xdr:rowOff>
    </xdr:from>
    <xdr:ext cx="2314575" cy="230200"/>
    <xdr:sp macro="" textlink="">
      <xdr:nvSpPr>
        <xdr:cNvPr id="6" name="吹き出し: 角を丸めた四角形 5">
          <a:extLst>
            <a:ext uri="{FF2B5EF4-FFF2-40B4-BE49-F238E27FC236}">
              <a16:creationId xmlns:a16="http://schemas.microsoft.com/office/drawing/2014/main" id="{5B8C1E1D-73E1-4A20-855D-C506661FEA92}"/>
            </a:ext>
          </a:extLst>
        </xdr:cNvPr>
        <xdr:cNvSpPr/>
      </xdr:nvSpPr>
      <xdr:spPr>
        <a:xfrm>
          <a:off x="114300" y="4067175"/>
          <a:ext cx="2314575" cy="230200"/>
        </a:xfrm>
        <a:prstGeom prst="wedgeRoundRectCallout">
          <a:avLst>
            <a:gd name="adj1" fmla="val 53694"/>
            <a:gd name="adj2" fmla="val -39747"/>
            <a:gd name="adj3" fmla="val 16667"/>
          </a:avLst>
        </a:prstGeom>
        <a:solidFill>
          <a:schemeClr val="bg1"/>
        </a:solidFill>
        <a:effectLst>
          <a:outerShdw blurRad="50800" dist="12700" dir="2700000" algn="tl" rotWithShape="0">
            <a:schemeClr val="tx1">
              <a:alpha val="79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ctr" anchorCtr="0">
          <a:spAutoFit/>
        </a:bodyPr>
        <a:lstStyle/>
        <a:p>
          <a:pPr algn="l"/>
          <a:r>
            <a:rPr kumimoji="1" lang="ja-JP" altLang="en-US" sz="800">
              <a:solidFill>
                <a:sysClr val="windowText" lastClr="000000"/>
              </a:solidFill>
              <a:latin typeface="+mn-ea"/>
              <a:ea typeface="+mn-ea"/>
            </a:rPr>
            <a:t>注文書に記載された工事名称を記入して下さい。</a:t>
          </a:r>
        </a:p>
      </xdr:txBody>
    </xdr:sp>
    <xdr:clientData/>
  </xdr:oneCellAnchor>
  <xdr:oneCellAnchor>
    <xdr:from>
      <xdr:col>20</xdr:col>
      <xdr:colOff>25400</xdr:colOff>
      <xdr:row>24</xdr:row>
      <xdr:rowOff>57150</xdr:rowOff>
    </xdr:from>
    <xdr:ext cx="3171826" cy="610162"/>
    <xdr:sp macro="" textlink="">
      <xdr:nvSpPr>
        <xdr:cNvPr id="7" name="四角形: 角を丸くする 6">
          <a:extLst>
            <a:ext uri="{FF2B5EF4-FFF2-40B4-BE49-F238E27FC236}">
              <a16:creationId xmlns:a16="http://schemas.microsoft.com/office/drawing/2014/main" id="{48DE2266-0B3F-4E6F-8B28-B2E74B489BE9}"/>
            </a:ext>
          </a:extLst>
        </xdr:cNvPr>
        <xdr:cNvSpPr/>
      </xdr:nvSpPr>
      <xdr:spPr>
        <a:xfrm>
          <a:off x="3187700" y="4038600"/>
          <a:ext cx="3171826" cy="610162"/>
        </a:xfrm>
        <a:prstGeom prst="roundRect">
          <a:avLst/>
        </a:prstGeom>
        <a:solidFill>
          <a:schemeClr val="bg1"/>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 tIns="18000" rIns="18000" bIns="18000" numCol="1" rtlCol="0" anchor="ctr" anchorCtr="0">
          <a:spAutoFit/>
        </a:bodyPr>
        <a:lstStyle/>
        <a:p>
          <a:pPr algn="l"/>
          <a:r>
            <a:rPr kumimoji="1" lang="en-US" altLang="ja-JP" sz="800">
              <a:solidFill>
                <a:schemeClr val="tx1"/>
              </a:solidFill>
              <a:latin typeface="+mn-ea"/>
              <a:ea typeface="+mn-ea"/>
            </a:rPr>
            <a:t>※ </a:t>
          </a:r>
          <a:r>
            <a:rPr kumimoji="1" lang="ja-JP" altLang="en-US" sz="800">
              <a:solidFill>
                <a:schemeClr val="tx1"/>
              </a:solidFill>
              <a:latin typeface="+mn-ea"/>
              <a:ea typeface="+mn-ea"/>
            </a:rPr>
            <a:t>工事番号の記入について 　　　　　　　　　　　　　　　　　　◎ 工事番号の１桁目が</a:t>
          </a:r>
          <a:r>
            <a:rPr kumimoji="1" lang="en-US" altLang="ja-JP" sz="800">
              <a:solidFill>
                <a:schemeClr val="tx1"/>
              </a:solidFill>
              <a:latin typeface="+mn-ea"/>
              <a:ea typeface="+mn-ea"/>
            </a:rPr>
            <a:t>『</a:t>
          </a:r>
          <a:r>
            <a:rPr kumimoji="1" lang="ja-JP" altLang="en-US" sz="800">
              <a:solidFill>
                <a:schemeClr val="tx1"/>
              </a:solidFill>
              <a:latin typeface="+mn-ea"/>
              <a:ea typeface="+mn-ea"/>
            </a:rPr>
            <a:t>２</a:t>
          </a:r>
          <a:r>
            <a:rPr kumimoji="1" lang="en-US" altLang="ja-JP" sz="800">
              <a:solidFill>
                <a:schemeClr val="tx1"/>
              </a:solidFill>
              <a:latin typeface="+mn-ea"/>
              <a:ea typeface="+mn-ea"/>
            </a:rPr>
            <a:t>』</a:t>
          </a:r>
          <a:r>
            <a:rPr kumimoji="1" lang="ja-JP" altLang="en-US" sz="800">
              <a:solidFill>
                <a:schemeClr val="tx1"/>
              </a:solidFill>
              <a:latin typeface="+mn-ea"/>
              <a:ea typeface="+mn-ea"/>
            </a:rPr>
            <a:t>➡ ハイフォン抜き数字１２桁を記入◎ 工事番号の１桁目が</a:t>
          </a:r>
          <a:r>
            <a:rPr kumimoji="1" lang="en-US" altLang="ja-JP" sz="800">
              <a:solidFill>
                <a:schemeClr val="tx1"/>
              </a:solidFill>
              <a:latin typeface="+mn-ea"/>
              <a:ea typeface="+mn-ea"/>
            </a:rPr>
            <a:t>『</a:t>
          </a:r>
          <a:r>
            <a:rPr kumimoji="1" lang="ja-JP" altLang="en-US" sz="800">
              <a:solidFill>
                <a:schemeClr val="tx1"/>
              </a:solidFill>
              <a:latin typeface="+mn-ea"/>
              <a:ea typeface="+mn-ea"/>
            </a:rPr>
            <a:t>Ａ</a:t>
          </a:r>
          <a:r>
            <a:rPr kumimoji="1" lang="en-US" altLang="ja-JP" sz="800">
              <a:solidFill>
                <a:schemeClr val="tx1"/>
              </a:solidFill>
              <a:latin typeface="+mn-ea"/>
              <a:ea typeface="+mn-ea"/>
            </a:rPr>
            <a:t>』</a:t>
          </a:r>
          <a:r>
            <a:rPr kumimoji="1" lang="ja-JP" altLang="en-US" sz="800">
              <a:solidFill>
                <a:schemeClr val="tx1"/>
              </a:solidFill>
              <a:latin typeface="+mn-ea"/>
              <a:ea typeface="+mn-ea"/>
            </a:rPr>
            <a:t>➡ </a:t>
          </a:r>
          <a:r>
            <a:rPr kumimoji="1" lang="en-US" altLang="ja-JP" sz="800">
              <a:solidFill>
                <a:schemeClr val="tx1"/>
              </a:solidFill>
              <a:latin typeface="+mn-ea"/>
              <a:ea typeface="+mn-ea"/>
            </a:rPr>
            <a:t>A</a:t>
          </a:r>
          <a:r>
            <a:rPr kumimoji="1" lang="ja-JP" altLang="en-US" sz="800">
              <a:solidFill>
                <a:schemeClr val="tx1"/>
              </a:solidFill>
              <a:latin typeface="+mn-ea"/>
              <a:ea typeface="+mn-ea"/>
            </a:rPr>
            <a:t>と</a:t>
          </a:r>
          <a:r>
            <a:rPr kumimoji="1" lang="ja-JP" altLang="en-US" sz="800">
              <a:solidFill>
                <a:schemeClr val="tx1"/>
              </a:solidFill>
              <a:effectLst/>
              <a:latin typeface="+mn-ea"/>
              <a:ea typeface="+mn-ea"/>
              <a:cs typeface="+mn-cs"/>
            </a:rPr>
            <a:t>数字５桁を左詰めに記入</a:t>
          </a:r>
          <a:endParaRPr kumimoji="1" lang="ja-JP" altLang="en-US" sz="800">
            <a:solidFill>
              <a:schemeClr val="tx1"/>
            </a:solidFill>
            <a:latin typeface="+mn-ea"/>
            <a:ea typeface="+mn-ea"/>
          </a:endParaRPr>
        </a:p>
      </xdr:txBody>
    </xdr:sp>
    <xdr:clientData/>
  </xdr:oneCellAnchor>
  <xdr:oneCellAnchor>
    <xdr:from>
      <xdr:col>5</xdr:col>
      <xdr:colOff>142875</xdr:colOff>
      <xdr:row>31</xdr:row>
      <xdr:rowOff>9525</xdr:rowOff>
    </xdr:from>
    <xdr:ext cx="2886075" cy="230200"/>
    <xdr:sp macro="" textlink="">
      <xdr:nvSpPr>
        <xdr:cNvPr id="8" name="吹き出し: 角を丸めた四角形 7">
          <a:extLst>
            <a:ext uri="{FF2B5EF4-FFF2-40B4-BE49-F238E27FC236}">
              <a16:creationId xmlns:a16="http://schemas.microsoft.com/office/drawing/2014/main" id="{B6B8ECA0-8FA6-4A24-88BB-477203CB12A6}"/>
            </a:ext>
          </a:extLst>
        </xdr:cNvPr>
        <xdr:cNvSpPr/>
      </xdr:nvSpPr>
      <xdr:spPr>
        <a:xfrm>
          <a:off x="876300" y="4943475"/>
          <a:ext cx="2886075" cy="230200"/>
        </a:xfrm>
        <a:prstGeom prst="wedgeRoundRectCallout">
          <a:avLst>
            <a:gd name="adj1" fmla="val -3754"/>
            <a:gd name="adj2" fmla="val 63629"/>
            <a:gd name="adj3" fmla="val 16667"/>
          </a:avLst>
        </a:prstGeom>
        <a:solidFill>
          <a:schemeClr val="bg1"/>
        </a:solidFill>
        <a:effectLst>
          <a:outerShdw blurRad="50800" dist="12700" dir="2700000" algn="tl" rotWithShape="0">
            <a:schemeClr val="tx1">
              <a:alpha val="79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 tIns="18000" rIns="18000" bIns="18000" rtlCol="0" anchor="ctr" anchorCtr="0">
          <a:spAutoFit/>
        </a:bodyPr>
        <a:lstStyle/>
        <a:p>
          <a:pPr algn="l"/>
          <a:r>
            <a:rPr kumimoji="1" lang="ja-JP" altLang="en-US" sz="800">
              <a:solidFill>
                <a:sysClr val="windowText" lastClr="000000"/>
              </a:solidFill>
              <a:latin typeface="+mn-ea"/>
              <a:ea typeface="+mn-ea"/>
            </a:rPr>
            <a:t>契約金額・既領収額の本体価格・消費税額を入力して下さい。</a:t>
          </a:r>
        </a:p>
      </xdr:txBody>
    </xdr:sp>
    <xdr:clientData/>
  </xdr:oneCellAnchor>
  <xdr:oneCellAnchor>
    <xdr:from>
      <xdr:col>24</xdr:col>
      <xdr:colOff>120650</xdr:colOff>
      <xdr:row>31</xdr:row>
      <xdr:rowOff>9525</xdr:rowOff>
    </xdr:from>
    <xdr:ext cx="2438400" cy="230200"/>
    <xdr:sp macro="" textlink="">
      <xdr:nvSpPr>
        <xdr:cNvPr id="9" name="吹き出し: 角を丸めた四角形 8">
          <a:extLst>
            <a:ext uri="{FF2B5EF4-FFF2-40B4-BE49-F238E27FC236}">
              <a16:creationId xmlns:a16="http://schemas.microsoft.com/office/drawing/2014/main" id="{962F4C8F-F647-49CE-9CFF-BD85D30AB002}"/>
            </a:ext>
          </a:extLst>
        </xdr:cNvPr>
        <xdr:cNvSpPr/>
      </xdr:nvSpPr>
      <xdr:spPr>
        <a:xfrm>
          <a:off x="3930650" y="4943475"/>
          <a:ext cx="2438400" cy="230200"/>
        </a:xfrm>
        <a:prstGeom prst="wedgeRoundRectCallout">
          <a:avLst>
            <a:gd name="adj1" fmla="val -41842"/>
            <a:gd name="adj2" fmla="val 63629"/>
            <a:gd name="adj3" fmla="val 16667"/>
          </a:avLst>
        </a:prstGeom>
        <a:solidFill>
          <a:schemeClr val="bg1"/>
        </a:solidFill>
        <a:effectLst>
          <a:outerShdw blurRad="50800" dist="12700" dir="2700000" algn="tl" rotWithShape="0">
            <a:schemeClr val="tx1">
              <a:alpha val="79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 tIns="18000" rIns="18000" bIns="18000" rtlCol="0" anchor="ctr" anchorCtr="0">
          <a:spAutoFit/>
        </a:bodyPr>
        <a:lstStyle/>
        <a:p>
          <a:pPr algn="l"/>
          <a:r>
            <a:rPr kumimoji="1" lang="ja-JP" altLang="en-US" sz="800">
              <a:solidFill>
                <a:sysClr val="windowText" lastClr="000000"/>
              </a:solidFill>
              <a:latin typeface="+mn-ea"/>
              <a:ea typeface="+mn-ea"/>
            </a:rPr>
            <a:t>今回請求額は明細の合計金額より自動入力されます。</a:t>
          </a:r>
        </a:p>
      </xdr:txBody>
    </xdr:sp>
    <xdr:clientData/>
  </xdr:oneCellAnchor>
  <xdr:oneCellAnchor>
    <xdr:from>
      <xdr:col>2</xdr:col>
      <xdr:colOff>104776</xdr:colOff>
      <xdr:row>41</xdr:row>
      <xdr:rowOff>63500</xdr:rowOff>
    </xdr:from>
    <xdr:ext cx="1924050" cy="439200"/>
    <xdr:sp macro="" textlink="">
      <xdr:nvSpPr>
        <xdr:cNvPr id="10" name="吹き出し: 角を丸めた四角形 9">
          <a:extLst>
            <a:ext uri="{FF2B5EF4-FFF2-40B4-BE49-F238E27FC236}">
              <a16:creationId xmlns:a16="http://schemas.microsoft.com/office/drawing/2014/main" id="{467E283A-AD96-443F-9138-6E7B305EEB96}"/>
            </a:ext>
          </a:extLst>
        </xdr:cNvPr>
        <xdr:cNvSpPr/>
      </xdr:nvSpPr>
      <xdr:spPr>
        <a:xfrm>
          <a:off x="346076" y="6591300"/>
          <a:ext cx="1924050" cy="439200"/>
        </a:xfrm>
        <a:prstGeom prst="wedgeRoundRectCallout">
          <a:avLst>
            <a:gd name="adj1" fmla="val -6624"/>
            <a:gd name="adj2" fmla="val -59509"/>
            <a:gd name="adj3" fmla="val 16667"/>
          </a:avLst>
        </a:prstGeom>
        <a:solidFill>
          <a:schemeClr val="bg1"/>
        </a:solidFill>
        <a:effectLst>
          <a:outerShdw blurRad="50800" dist="12700" dir="2700000" algn="tl" rotWithShape="0">
            <a:schemeClr val="tx1">
              <a:alpha val="79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 tIns="18000" rIns="18000" bIns="18000" rtlCol="0" anchor="ctr" anchorCtr="0">
          <a:noAutofit/>
        </a:bodyPr>
        <a:lstStyle/>
        <a:p>
          <a:pPr algn="l"/>
          <a:r>
            <a:rPr kumimoji="1" lang="ja-JP" altLang="en-US" sz="800">
              <a:solidFill>
                <a:sysClr val="windowText" lastClr="000000"/>
              </a:solidFill>
              <a:latin typeface="+mn-ea"/>
              <a:ea typeface="+mn-ea"/>
            </a:rPr>
            <a:t>下段の「税率について」をご確認のうえ税率を選択して下さい。</a:t>
          </a:r>
        </a:p>
      </xdr:txBody>
    </xdr:sp>
    <xdr:clientData/>
  </xdr:oneCellAnchor>
  <xdr:oneCellAnchor>
    <xdr:from>
      <xdr:col>0</xdr:col>
      <xdr:colOff>123825</xdr:colOff>
      <xdr:row>12</xdr:row>
      <xdr:rowOff>76200</xdr:rowOff>
    </xdr:from>
    <xdr:ext cx="2695575" cy="420181"/>
    <xdr:sp macro="" textlink="">
      <xdr:nvSpPr>
        <xdr:cNvPr id="13" name="吹き出し: 角を丸めた四角形 12">
          <a:extLst>
            <a:ext uri="{FF2B5EF4-FFF2-40B4-BE49-F238E27FC236}">
              <a16:creationId xmlns:a16="http://schemas.microsoft.com/office/drawing/2014/main" id="{C375F468-19B4-4F38-8887-3ADC39B93F36}"/>
            </a:ext>
          </a:extLst>
        </xdr:cNvPr>
        <xdr:cNvSpPr/>
      </xdr:nvSpPr>
      <xdr:spPr>
        <a:xfrm>
          <a:off x="111125" y="2044700"/>
          <a:ext cx="2695575" cy="420181"/>
        </a:xfrm>
        <a:prstGeom prst="wedgeRoundRectCallout">
          <a:avLst>
            <a:gd name="adj1" fmla="val 51469"/>
            <a:gd name="adj2" fmla="val -3958"/>
            <a:gd name="adj3" fmla="val 16667"/>
          </a:avLst>
        </a:prstGeom>
        <a:solidFill>
          <a:schemeClr val="bg1"/>
        </a:solidFill>
        <a:effectLst>
          <a:outerShdw blurRad="50800" dist="12700" dir="2700000" algn="tl" rotWithShape="0">
            <a:schemeClr val="tx1">
              <a:alpha val="79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 tIns="18000" rIns="18000" bIns="18000" rtlCol="0" anchor="ctr" anchorCtr="0">
          <a:spAutoFit/>
        </a:bodyPr>
        <a:lstStyle/>
        <a:p>
          <a:pPr algn="l"/>
          <a:r>
            <a:rPr kumimoji="1" lang="ja-JP" altLang="en-US" sz="800">
              <a:solidFill>
                <a:sysClr val="windowText" lastClr="000000"/>
              </a:solidFill>
              <a:latin typeface="+mn-ea"/>
              <a:ea typeface="+mn-ea"/>
            </a:rPr>
            <a:t>適格請求書発行事業者として登録申請がお済みの場合は税務署より通知された番号を記入して下さい。</a:t>
          </a:r>
          <a:r>
            <a:rPr kumimoji="1" lang="en-US" altLang="ja-JP" sz="800">
              <a:solidFill>
                <a:sysClr val="windowText" lastClr="000000"/>
              </a:solidFill>
              <a:latin typeface="+mn-ea"/>
              <a:ea typeface="+mn-ea"/>
            </a:rPr>
            <a:t> </a:t>
          </a:r>
          <a:endParaRPr kumimoji="1" lang="ja-JP" altLang="en-US" sz="800">
            <a:solidFill>
              <a:sysClr val="windowText" lastClr="000000"/>
            </a:solidFill>
            <a:latin typeface="+mn-ea"/>
            <a:ea typeface="+mn-ea"/>
          </a:endParaRPr>
        </a:p>
      </xdr:txBody>
    </xdr:sp>
    <xdr:clientData/>
  </xdr:oneCellAnchor>
  <xdr:oneCellAnchor>
    <xdr:from>
      <xdr:col>14</xdr:col>
      <xdr:colOff>19052</xdr:colOff>
      <xdr:row>51</xdr:row>
      <xdr:rowOff>142875</xdr:rowOff>
    </xdr:from>
    <xdr:ext cx="1743074" cy="230400"/>
    <xdr:sp macro="" textlink="">
      <xdr:nvSpPr>
        <xdr:cNvPr id="14" name="吹き出し: 角を丸めた四角形 13">
          <a:extLst>
            <a:ext uri="{FF2B5EF4-FFF2-40B4-BE49-F238E27FC236}">
              <a16:creationId xmlns:a16="http://schemas.microsoft.com/office/drawing/2014/main" id="{5E6302F8-CDA2-47CA-8220-3B6ADF984695}"/>
            </a:ext>
          </a:extLst>
        </xdr:cNvPr>
        <xdr:cNvSpPr/>
      </xdr:nvSpPr>
      <xdr:spPr>
        <a:xfrm>
          <a:off x="2152652" y="8626475"/>
          <a:ext cx="1743074" cy="230400"/>
        </a:xfrm>
        <a:prstGeom prst="wedgeRoundRectCallout">
          <a:avLst>
            <a:gd name="adj1" fmla="val -52065"/>
            <a:gd name="adj2" fmla="val -52730"/>
            <a:gd name="adj3" fmla="val 16667"/>
          </a:avLst>
        </a:prstGeom>
        <a:solidFill>
          <a:schemeClr val="bg1"/>
        </a:solidFill>
        <a:effectLst>
          <a:outerShdw blurRad="50800" dist="12700" dir="2700000" algn="tl" rotWithShape="0">
            <a:schemeClr val="tx1">
              <a:alpha val="79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 tIns="18000" rIns="18000" bIns="18000" rtlCol="0" anchor="ctr" anchorCtr="0">
          <a:noAutofit/>
        </a:bodyPr>
        <a:lstStyle/>
        <a:p>
          <a:pPr algn="l"/>
          <a:r>
            <a:rPr kumimoji="1" lang="ja-JP" altLang="en-US" sz="800">
              <a:solidFill>
                <a:sysClr val="windowText" lastClr="000000"/>
              </a:solidFill>
              <a:latin typeface="+mn-ea"/>
              <a:ea typeface="+mn-ea"/>
            </a:rPr>
            <a:t>消費税の端数処理を選択して下さい。</a:t>
          </a:r>
        </a:p>
      </xdr:txBody>
    </xdr:sp>
    <xdr:clientData/>
  </xdr:oneCellAnchor>
  <xdr:twoCellAnchor>
    <xdr:from>
      <xdr:col>0</xdr:col>
      <xdr:colOff>38100</xdr:colOff>
      <xdr:row>7</xdr:row>
      <xdr:rowOff>69850</xdr:rowOff>
    </xdr:from>
    <xdr:to>
      <xdr:col>2</xdr:col>
      <xdr:colOff>0</xdr:colOff>
      <xdr:row>7</xdr:row>
      <xdr:rowOff>260350</xdr:rowOff>
    </xdr:to>
    <xdr:sp macro="" textlink="">
      <xdr:nvSpPr>
        <xdr:cNvPr id="15" name="正方形/長方形 14">
          <a:extLst>
            <a:ext uri="{FF2B5EF4-FFF2-40B4-BE49-F238E27FC236}">
              <a16:creationId xmlns:a16="http://schemas.microsoft.com/office/drawing/2014/main" id="{3D257289-5536-47F5-91B4-EAF059B1AE27}"/>
            </a:ext>
          </a:extLst>
        </xdr:cNvPr>
        <xdr:cNvSpPr/>
      </xdr:nvSpPr>
      <xdr:spPr>
        <a:xfrm>
          <a:off x="38100" y="1123950"/>
          <a:ext cx="190500" cy="190500"/>
        </a:xfrm>
        <a:prstGeom prst="rect">
          <a:avLst/>
        </a:prstGeom>
        <a:solidFill>
          <a:schemeClr val="accent4">
            <a:lumMod val="40000"/>
            <a:lumOff val="60000"/>
          </a:schemeClr>
        </a:solidFill>
        <a:ln>
          <a:solidFill>
            <a:schemeClr val="accent4">
              <a:lumMod val="20000"/>
              <a:lumOff val="80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9</xdr:row>
      <xdr:rowOff>76200</xdr:rowOff>
    </xdr:from>
    <xdr:to>
      <xdr:col>2</xdr:col>
      <xdr:colOff>27029</xdr:colOff>
      <xdr:row>9</xdr:row>
      <xdr:rowOff>210675</xdr:rowOff>
    </xdr:to>
    <xdr:sp macro="" textlink="">
      <xdr:nvSpPr>
        <xdr:cNvPr id="28" name="四角形: 角を丸くする 27">
          <a:extLst>
            <a:ext uri="{FF2B5EF4-FFF2-40B4-BE49-F238E27FC236}">
              <a16:creationId xmlns:a16="http://schemas.microsoft.com/office/drawing/2014/main" id="{3600B399-64FE-47BF-98D4-9757F7F13F63}"/>
            </a:ext>
          </a:extLst>
        </xdr:cNvPr>
        <xdr:cNvSpPr/>
      </xdr:nvSpPr>
      <xdr:spPr>
        <a:xfrm>
          <a:off x="0" y="1511300"/>
          <a:ext cx="255629" cy="134475"/>
        </a:xfrm>
        <a:prstGeom prst="roundRect">
          <a:avLst/>
        </a:prstGeom>
        <a:solidFill>
          <a:srgbClr val="FF505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800" b="1"/>
            <a:t>必須</a:t>
          </a:r>
        </a:p>
      </xdr:txBody>
    </xdr:sp>
    <xdr:clientData/>
  </xdr:twoCellAnchor>
  <xdr:twoCellAnchor>
    <xdr:from>
      <xdr:col>0</xdr:col>
      <xdr:colOff>0</xdr:colOff>
      <xdr:row>16</xdr:row>
      <xdr:rowOff>101600</xdr:rowOff>
    </xdr:from>
    <xdr:to>
      <xdr:col>2</xdr:col>
      <xdr:colOff>27029</xdr:colOff>
      <xdr:row>17</xdr:row>
      <xdr:rowOff>121775</xdr:rowOff>
    </xdr:to>
    <xdr:sp macro="" textlink="">
      <xdr:nvSpPr>
        <xdr:cNvPr id="29" name="四角形: 角を丸くする 28">
          <a:extLst>
            <a:ext uri="{FF2B5EF4-FFF2-40B4-BE49-F238E27FC236}">
              <a16:creationId xmlns:a16="http://schemas.microsoft.com/office/drawing/2014/main" id="{462AA23E-7AD7-423C-A68C-0EEDAE75E8AD}"/>
            </a:ext>
          </a:extLst>
        </xdr:cNvPr>
        <xdr:cNvSpPr/>
      </xdr:nvSpPr>
      <xdr:spPr>
        <a:xfrm>
          <a:off x="0" y="2540000"/>
          <a:ext cx="255629" cy="134475"/>
        </a:xfrm>
        <a:prstGeom prst="roundRect">
          <a:avLst/>
        </a:prstGeom>
        <a:solidFill>
          <a:srgbClr val="FF505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800" b="1"/>
            <a:t>必須</a:t>
          </a:r>
        </a:p>
      </xdr:txBody>
    </xdr:sp>
    <xdr:clientData/>
  </xdr:twoCellAnchor>
  <xdr:twoCellAnchor>
    <xdr:from>
      <xdr:col>0</xdr:col>
      <xdr:colOff>0</xdr:colOff>
      <xdr:row>18</xdr:row>
      <xdr:rowOff>69850</xdr:rowOff>
    </xdr:from>
    <xdr:to>
      <xdr:col>2</xdr:col>
      <xdr:colOff>27029</xdr:colOff>
      <xdr:row>19</xdr:row>
      <xdr:rowOff>128125</xdr:rowOff>
    </xdr:to>
    <xdr:sp macro="" textlink="">
      <xdr:nvSpPr>
        <xdr:cNvPr id="30" name="四角形: 角を丸くする 29">
          <a:extLst>
            <a:ext uri="{FF2B5EF4-FFF2-40B4-BE49-F238E27FC236}">
              <a16:creationId xmlns:a16="http://schemas.microsoft.com/office/drawing/2014/main" id="{4FF4CA95-65DB-4BDF-A363-26B11493BE68}"/>
            </a:ext>
          </a:extLst>
        </xdr:cNvPr>
        <xdr:cNvSpPr/>
      </xdr:nvSpPr>
      <xdr:spPr>
        <a:xfrm>
          <a:off x="0" y="2927350"/>
          <a:ext cx="255629" cy="134475"/>
        </a:xfrm>
        <a:prstGeom prst="roundRect">
          <a:avLst/>
        </a:prstGeom>
        <a:solidFill>
          <a:srgbClr val="FF505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800" b="1"/>
            <a:t>必須</a:t>
          </a:r>
        </a:p>
      </xdr:txBody>
    </xdr:sp>
    <xdr:clientData/>
  </xdr:twoCellAnchor>
  <xdr:twoCellAnchor>
    <xdr:from>
      <xdr:col>0</xdr:col>
      <xdr:colOff>0</xdr:colOff>
      <xdr:row>20</xdr:row>
      <xdr:rowOff>69850</xdr:rowOff>
    </xdr:from>
    <xdr:to>
      <xdr:col>2</xdr:col>
      <xdr:colOff>27029</xdr:colOff>
      <xdr:row>21</xdr:row>
      <xdr:rowOff>128125</xdr:rowOff>
    </xdr:to>
    <xdr:sp macro="" textlink="">
      <xdr:nvSpPr>
        <xdr:cNvPr id="31" name="四角形: 角を丸くする 30">
          <a:extLst>
            <a:ext uri="{FF2B5EF4-FFF2-40B4-BE49-F238E27FC236}">
              <a16:creationId xmlns:a16="http://schemas.microsoft.com/office/drawing/2014/main" id="{6FD19ABE-4234-40C8-A9C0-62B0A98AF7F0}"/>
            </a:ext>
          </a:extLst>
        </xdr:cNvPr>
        <xdr:cNvSpPr/>
      </xdr:nvSpPr>
      <xdr:spPr>
        <a:xfrm>
          <a:off x="0" y="3308350"/>
          <a:ext cx="255629" cy="134475"/>
        </a:xfrm>
        <a:prstGeom prst="roundRect">
          <a:avLst/>
        </a:prstGeom>
        <a:solidFill>
          <a:srgbClr val="FF505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800" b="1"/>
            <a:t>必須</a:t>
          </a:r>
        </a:p>
      </xdr:txBody>
    </xdr:sp>
    <xdr:clientData/>
  </xdr:twoCellAnchor>
  <xdr:twoCellAnchor>
    <xdr:from>
      <xdr:col>0</xdr:col>
      <xdr:colOff>0</xdr:colOff>
      <xdr:row>22</xdr:row>
      <xdr:rowOff>69850</xdr:rowOff>
    </xdr:from>
    <xdr:to>
      <xdr:col>2</xdr:col>
      <xdr:colOff>27029</xdr:colOff>
      <xdr:row>23</xdr:row>
      <xdr:rowOff>128125</xdr:rowOff>
    </xdr:to>
    <xdr:sp macro="" textlink="">
      <xdr:nvSpPr>
        <xdr:cNvPr id="32" name="四角形: 角を丸くする 31">
          <a:extLst>
            <a:ext uri="{FF2B5EF4-FFF2-40B4-BE49-F238E27FC236}">
              <a16:creationId xmlns:a16="http://schemas.microsoft.com/office/drawing/2014/main" id="{88599446-686E-418D-A657-CB03EF47A6FB}"/>
            </a:ext>
          </a:extLst>
        </xdr:cNvPr>
        <xdr:cNvSpPr/>
      </xdr:nvSpPr>
      <xdr:spPr>
        <a:xfrm>
          <a:off x="0" y="3689350"/>
          <a:ext cx="255629" cy="134475"/>
        </a:xfrm>
        <a:prstGeom prst="roundRect">
          <a:avLst/>
        </a:prstGeom>
        <a:solidFill>
          <a:srgbClr val="FF505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800" b="1"/>
            <a:t>必須</a:t>
          </a:r>
        </a:p>
      </xdr:txBody>
    </xdr:sp>
    <xdr:clientData/>
  </xdr:twoCellAnchor>
  <xdr:twoCellAnchor>
    <xdr:from>
      <xdr:col>7</xdr:col>
      <xdr:colOff>19050</xdr:colOff>
      <xdr:row>33</xdr:row>
      <xdr:rowOff>12700</xdr:rowOff>
    </xdr:from>
    <xdr:to>
      <xdr:col>8</xdr:col>
      <xdr:colOff>115929</xdr:colOff>
      <xdr:row>33</xdr:row>
      <xdr:rowOff>147175</xdr:rowOff>
    </xdr:to>
    <xdr:sp macro="" textlink="">
      <xdr:nvSpPr>
        <xdr:cNvPr id="33" name="四角形: 角を丸くする 32">
          <a:extLst>
            <a:ext uri="{FF2B5EF4-FFF2-40B4-BE49-F238E27FC236}">
              <a16:creationId xmlns:a16="http://schemas.microsoft.com/office/drawing/2014/main" id="{71DE9738-B309-48B4-97BD-2ED0A27C7F4D}"/>
            </a:ext>
          </a:extLst>
        </xdr:cNvPr>
        <xdr:cNvSpPr/>
      </xdr:nvSpPr>
      <xdr:spPr>
        <a:xfrm>
          <a:off x="1041400" y="5232400"/>
          <a:ext cx="255629" cy="134475"/>
        </a:xfrm>
        <a:prstGeom prst="roundRect">
          <a:avLst/>
        </a:prstGeom>
        <a:solidFill>
          <a:srgbClr val="FF505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800" b="1"/>
            <a:t>必須</a:t>
          </a:r>
        </a:p>
      </xdr:txBody>
    </xdr:sp>
    <xdr:clientData/>
  </xdr:twoCellAnchor>
  <xdr:twoCellAnchor>
    <xdr:from>
      <xdr:col>13</xdr:col>
      <xdr:colOff>152400</xdr:colOff>
      <xdr:row>33</xdr:row>
      <xdr:rowOff>6350</xdr:rowOff>
    </xdr:from>
    <xdr:to>
      <xdr:col>15</xdr:col>
      <xdr:colOff>90529</xdr:colOff>
      <xdr:row>33</xdr:row>
      <xdr:rowOff>140825</xdr:rowOff>
    </xdr:to>
    <xdr:sp macro="" textlink="">
      <xdr:nvSpPr>
        <xdr:cNvPr id="34" name="四角形: 角を丸くする 33">
          <a:extLst>
            <a:ext uri="{FF2B5EF4-FFF2-40B4-BE49-F238E27FC236}">
              <a16:creationId xmlns:a16="http://schemas.microsoft.com/office/drawing/2014/main" id="{B1D84DB8-DFC8-4492-870B-C97548CFFB7D}"/>
            </a:ext>
          </a:extLst>
        </xdr:cNvPr>
        <xdr:cNvSpPr/>
      </xdr:nvSpPr>
      <xdr:spPr>
        <a:xfrm>
          <a:off x="2127250" y="5226050"/>
          <a:ext cx="255629" cy="134475"/>
        </a:xfrm>
        <a:prstGeom prst="roundRect">
          <a:avLst/>
        </a:prstGeom>
        <a:solidFill>
          <a:srgbClr val="FF505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800" b="1"/>
            <a:t>必須</a:t>
          </a:r>
        </a:p>
      </xdr:txBody>
    </xdr:sp>
    <xdr:clientData/>
  </xdr:twoCellAnchor>
  <xdr:oneCellAnchor>
    <xdr:from>
      <xdr:col>18</xdr:col>
      <xdr:colOff>146050</xdr:colOff>
      <xdr:row>41</xdr:row>
      <xdr:rowOff>76200</xdr:rowOff>
    </xdr:from>
    <xdr:ext cx="2241550" cy="495300"/>
    <xdr:sp macro="" textlink="">
      <xdr:nvSpPr>
        <xdr:cNvPr id="12" name="吹き出し: 角を丸めた四角形 11">
          <a:extLst>
            <a:ext uri="{FF2B5EF4-FFF2-40B4-BE49-F238E27FC236}">
              <a16:creationId xmlns:a16="http://schemas.microsoft.com/office/drawing/2014/main" id="{DC678E29-2985-44FD-BD67-7016E08AEEE4}"/>
            </a:ext>
          </a:extLst>
        </xdr:cNvPr>
        <xdr:cNvSpPr/>
      </xdr:nvSpPr>
      <xdr:spPr>
        <a:xfrm>
          <a:off x="2927350" y="6604000"/>
          <a:ext cx="2241550" cy="495300"/>
        </a:xfrm>
        <a:prstGeom prst="wedgeRoundRectCallout">
          <a:avLst>
            <a:gd name="adj1" fmla="val 42017"/>
            <a:gd name="adj2" fmla="val -57902"/>
            <a:gd name="adj3" fmla="val 16667"/>
          </a:avLst>
        </a:prstGeom>
        <a:solidFill>
          <a:schemeClr val="bg1"/>
        </a:solidFill>
        <a:effectLst>
          <a:outerShdw blurRad="50800" dist="12700" dir="2700000" algn="tl" rotWithShape="0">
            <a:schemeClr val="tx1">
              <a:alpha val="79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 tIns="18000" rIns="18000" bIns="18000" rtlCol="0" anchor="ctr" anchorCtr="0">
          <a:noAutofit/>
        </a:bodyPr>
        <a:lstStyle/>
        <a:p>
          <a:pPr algn="l"/>
          <a:r>
            <a:rPr kumimoji="1" lang="ja-JP" altLang="en-US" sz="800">
              <a:solidFill>
                <a:sysClr val="windowText" lastClr="000000"/>
              </a:solidFill>
              <a:latin typeface="+mn-ea"/>
              <a:ea typeface="+mn-ea"/>
            </a:rPr>
            <a:t>金額欄は</a:t>
          </a:r>
          <a:r>
            <a:rPr kumimoji="1" lang="en-US" altLang="ja-JP" sz="800">
              <a:solidFill>
                <a:sysClr val="windowText" lastClr="000000"/>
              </a:solidFill>
              <a:latin typeface="+mn-ea"/>
              <a:ea typeface="+mn-ea"/>
            </a:rPr>
            <a:t>『</a:t>
          </a:r>
          <a:r>
            <a:rPr kumimoji="1" lang="ja-JP" altLang="en-US" sz="800">
              <a:solidFill>
                <a:sysClr val="windowText" lastClr="000000"/>
              </a:solidFill>
              <a:latin typeface="+mn-ea"/>
              <a:ea typeface="+mn-ea"/>
            </a:rPr>
            <a:t>数量</a:t>
          </a:r>
          <a:r>
            <a:rPr kumimoji="1" lang="en-US" altLang="ja-JP" sz="800">
              <a:solidFill>
                <a:sysClr val="windowText" lastClr="000000"/>
              </a:solidFill>
              <a:latin typeface="+mn-ea"/>
              <a:ea typeface="+mn-ea"/>
            </a:rPr>
            <a:t>×</a:t>
          </a:r>
          <a:r>
            <a:rPr kumimoji="1" lang="ja-JP" altLang="en-US" sz="800">
              <a:solidFill>
                <a:sysClr val="windowText" lastClr="000000"/>
              </a:solidFill>
              <a:latin typeface="+mn-ea"/>
              <a:ea typeface="+mn-ea"/>
            </a:rPr>
            <a:t>単価</a:t>
          </a:r>
          <a:r>
            <a:rPr kumimoji="1" lang="en-US" altLang="ja-JP" sz="800">
              <a:solidFill>
                <a:sysClr val="windowText" lastClr="000000"/>
              </a:solidFill>
              <a:latin typeface="+mn-ea"/>
              <a:ea typeface="+mn-ea"/>
            </a:rPr>
            <a:t>』</a:t>
          </a:r>
          <a:r>
            <a:rPr kumimoji="1" lang="ja-JP" altLang="en-US" sz="800">
              <a:solidFill>
                <a:sysClr val="windowText" lastClr="000000"/>
              </a:solidFill>
              <a:latin typeface="+mn-ea"/>
              <a:ea typeface="+mn-ea"/>
            </a:rPr>
            <a:t>で自動計算されます。</a:t>
          </a:r>
          <a:endParaRPr kumimoji="1" lang="en-US" altLang="ja-JP" sz="800">
            <a:solidFill>
              <a:sysClr val="windowText" lastClr="000000"/>
            </a:solidFill>
            <a:latin typeface="+mn-ea"/>
            <a:ea typeface="+mn-ea"/>
          </a:endParaRPr>
        </a:p>
        <a:p>
          <a:pPr algn="l"/>
          <a:r>
            <a:rPr kumimoji="1" lang="ja-JP" altLang="en-US" sz="800">
              <a:solidFill>
                <a:sysClr val="windowText" lastClr="000000"/>
              </a:solidFill>
              <a:latin typeface="+mn-ea"/>
              <a:ea typeface="+mn-ea"/>
            </a:rPr>
            <a:t>数量・単価には値を入力して下さい。</a:t>
          </a:r>
          <a:r>
            <a:rPr kumimoji="1" lang="en-US" altLang="ja-JP" sz="1100">
              <a:solidFill>
                <a:schemeClr val="lt1"/>
              </a:solidFill>
              <a:effectLst/>
              <a:latin typeface="+mn-lt"/>
              <a:ea typeface="+mn-ea"/>
              <a:cs typeface="+mn-cs"/>
            </a:rPr>
            <a:t>5</a:t>
          </a:r>
          <a:r>
            <a:rPr kumimoji="1" lang="ja-JP" altLang="ja-JP" sz="1100">
              <a:solidFill>
                <a:schemeClr val="lt1"/>
              </a:solidFill>
              <a:effectLst/>
              <a:latin typeface="+mn-lt"/>
              <a:ea typeface="+mn-ea"/>
              <a:cs typeface="+mn-cs"/>
            </a:rPr>
            <a:t>）</a:t>
          </a:r>
          <a:endParaRPr kumimoji="1" lang="ja-JP" altLang="en-US" sz="800">
            <a:solidFill>
              <a:sysClr val="windowText" lastClr="000000"/>
            </a:solidFill>
            <a:latin typeface="+mn-ea"/>
            <a:ea typeface="+mn-ea"/>
          </a:endParaRPr>
        </a:p>
      </xdr:txBody>
    </xdr:sp>
    <xdr:clientData/>
  </xdr:oneCellAnchor>
  <xdr:oneCellAnchor>
    <xdr:from>
      <xdr:col>18</xdr:col>
      <xdr:colOff>127000</xdr:colOff>
      <xdr:row>44</xdr:row>
      <xdr:rowOff>69850</xdr:rowOff>
    </xdr:from>
    <xdr:ext cx="2933700" cy="439200"/>
    <xdr:sp macro="" textlink="">
      <xdr:nvSpPr>
        <xdr:cNvPr id="16" name="四角形: 角を丸くする 15">
          <a:extLst>
            <a:ext uri="{FF2B5EF4-FFF2-40B4-BE49-F238E27FC236}">
              <a16:creationId xmlns:a16="http://schemas.microsoft.com/office/drawing/2014/main" id="{AC520794-16E7-4441-8937-0A9DCC758FB8}"/>
            </a:ext>
          </a:extLst>
        </xdr:cNvPr>
        <xdr:cNvSpPr/>
      </xdr:nvSpPr>
      <xdr:spPr>
        <a:xfrm>
          <a:off x="2908300" y="7169150"/>
          <a:ext cx="2933700" cy="439200"/>
        </a:xfrm>
        <a:prstGeom prst="roundRect">
          <a:avLst/>
        </a:prstGeom>
        <a:solidFill>
          <a:schemeClr val="bg1"/>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 tIns="18000" rIns="18000" bIns="18000" numCol="1" rtlCol="0" anchor="ctr" anchorCtr="0">
          <a:noAutofit/>
        </a:bodyPr>
        <a:lstStyle/>
        <a:p>
          <a:pPr algn="l"/>
          <a:r>
            <a:rPr kumimoji="1" lang="ja-JP" altLang="en-US" sz="800">
              <a:solidFill>
                <a:schemeClr val="tx1"/>
              </a:solidFill>
              <a:latin typeface="+mn-ea"/>
              <a:ea typeface="+mn-ea"/>
            </a:rPr>
            <a:t>・数量：</a:t>
          </a:r>
          <a:r>
            <a:rPr kumimoji="1" lang="ja-JP" altLang="en-US" sz="800" b="1">
              <a:solidFill>
                <a:schemeClr val="tx1"/>
              </a:solidFill>
              <a:latin typeface="+mn-ea"/>
              <a:ea typeface="+mn-ea"/>
            </a:rPr>
            <a:t>小数点以下１桁まで</a:t>
          </a:r>
          <a:r>
            <a:rPr kumimoji="1" lang="ja-JP" altLang="en-US" sz="800">
              <a:solidFill>
                <a:schemeClr val="tx1"/>
              </a:solidFill>
              <a:latin typeface="+mn-ea"/>
              <a:ea typeface="+mn-ea"/>
            </a:rPr>
            <a:t>（ 入力例　〇 </a:t>
          </a:r>
          <a:r>
            <a:rPr kumimoji="1" lang="en-US" altLang="ja-JP" sz="800">
              <a:solidFill>
                <a:schemeClr val="tx1"/>
              </a:solidFill>
              <a:latin typeface="+mn-ea"/>
              <a:ea typeface="+mn-ea"/>
            </a:rPr>
            <a:t>12.5 </a:t>
          </a:r>
          <a:r>
            <a:rPr kumimoji="1" lang="ja-JP" altLang="en-US" sz="800">
              <a:solidFill>
                <a:schemeClr val="tx1"/>
              </a:solidFill>
              <a:latin typeface="+mn-ea"/>
              <a:ea typeface="+mn-ea"/>
            </a:rPr>
            <a:t>、</a:t>
          </a:r>
          <a:r>
            <a:rPr kumimoji="1" lang="en-US" altLang="ja-JP" sz="800">
              <a:solidFill>
                <a:schemeClr val="tx1"/>
              </a:solidFill>
              <a:latin typeface="+mn-ea"/>
              <a:ea typeface="+mn-ea"/>
            </a:rPr>
            <a:t>× 12.55</a:t>
          </a:r>
          <a:r>
            <a:rPr kumimoji="1" lang="ja-JP" altLang="en-US" sz="800">
              <a:solidFill>
                <a:schemeClr val="tx1"/>
              </a:solidFill>
              <a:latin typeface="+mn-ea"/>
              <a:ea typeface="+mn-ea"/>
            </a:rPr>
            <a:t> ）　　　　　　　　　　　　　　　　</a:t>
          </a:r>
          <a:endParaRPr kumimoji="1" lang="en-US" altLang="ja-JP" sz="800">
            <a:solidFill>
              <a:schemeClr val="tx1"/>
            </a:solidFill>
            <a:latin typeface="+mn-ea"/>
            <a:ea typeface="+mn-ea"/>
          </a:endParaRPr>
        </a:p>
        <a:p>
          <a:pPr algn="l"/>
          <a:r>
            <a:rPr kumimoji="1" lang="ja-JP" altLang="en-US" sz="800">
              <a:solidFill>
                <a:schemeClr val="tx1"/>
              </a:solidFill>
              <a:latin typeface="+mn-ea"/>
              <a:ea typeface="+mn-ea"/>
            </a:rPr>
            <a:t>・単価：</a:t>
          </a:r>
          <a:r>
            <a:rPr kumimoji="1" lang="ja-JP" altLang="en-US" sz="800" b="1">
              <a:solidFill>
                <a:schemeClr val="tx1"/>
              </a:solidFill>
              <a:latin typeface="+mn-ea"/>
              <a:ea typeface="+mn-ea"/>
            </a:rPr>
            <a:t>整数　　　　　　　</a:t>
          </a:r>
          <a:r>
            <a:rPr kumimoji="1" lang="ja-JP" altLang="en-US" sz="800">
              <a:solidFill>
                <a:schemeClr val="tx1"/>
              </a:solidFill>
              <a:latin typeface="+mn-ea"/>
              <a:ea typeface="+mn-ea"/>
            </a:rPr>
            <a:t>（ 入力例　〇 </a:t>
          </a:r>
          <a:r>
            <a:rPr kumimoji="1" lang="en-US" altLang="ja-JP" sz="800">
              <a:solidFill>
                <a:schemeClr val="tx1"/>
              </a:solidFill>
              <a:latin typeface="+mn-ea"/>
              <a:ea typeface="+mn-ea"/>
            </a:rPr>
            <a:t>125  </a:t>
          </a:r>
          <a:r>
            <a:rPr kumimoji="1" lang="ja-JP" altLang="en-US" sz="800">
              <a:solidFill>
                <a:schemeClr val="tx1"/>
              </a:solidFill>
              <a:latin typeface="+mn-ea"/>
              <a:ea typeface="+mn-ea"/>
            </a:rPr>
            <a:t>、</a:t>
          </a:r>
          <a:r>
            <a:rPr kumimoji="1" lang="en-US" altLang="ja-JP" sz="800" baseline="0">
              <a:solidFill>
                <a:schemeClr val="tx1"/>
              </a:solidFill>
              <a:latin typeface="+mn-ea"/>
              <a:ea typeface="+mn-ea"/>
            </a:rPr>
            <a:t>× 125.5 </a:t>
          </a:r>
          <a:r>
            <a:rPr kumimoji="1" lang="ja-JP" altLang="en-US" sz="800" baseline="0">
              <a:solidFill>
                <a:schemeClr val="tx1"/>
              </a:solidFill>
              <a:latin typeface="+mn-ea"/>
              <a:ea typeface="+mn-ea"/>
            </a:rPr>
            <a:t>）</a:t>
          </a:r>
          <a:endParaRPr kumimoji="1" lang="ja-JP" altLang="en-US" sz="800">
            <a:solidFill>
              <a:schemeClr val="tx1"/>
            </a:solidFill>
            <a:latin typeface="+mn-ea"/>
            <a:ea typeface="+mn-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4845F-5ACE-4A93-B60F-D8A36672119C}">
  <dimension ref="A1:CP60"/>
  <sheetViews>
    <sheetView showGridLines="0" tabSelected="1" zoomScaleNormal="100" zoomScaleSheetLayoutView="100" workbookViewId="0">
      <selection activeCell="AG1" sqref="AG1:AH1"/>
    </sheetView>
  </sheetViews>
  <sheetFormatPr defaultColWidth="1.77734375" defaultRowHeight="14.1" customHeight="1" x14ac:dyDescent="0.25"/>
  <cols>
    <col min="1" max="2" width="1.44140625" style="1" customWidth="1"/>
    <col min="3" max="31" width="1.77734375" style="1" customWidth="1"/>
    <col min="32" max="41" width="1.6640625" style="1" customWidth="1"/>
    <col min="42" max="42" width="2.109375" style="1" bestFit="1" customWidth="1"/>
    <col min="43" max="43" width="2.109375" style="3" bestFit="1" customWidth="1"/>
    <col min="44" max="94" width="1.77734375" style="3"/>
    <col min="95" max="16384" width="1.77734375" style="1"/>
  </cols>
  <sheetData>
    <row r="1" spans="1:81" ht="15.95" customHeight="1" x14ac:dyDescent="0.25">
      <c r="A1" s="75" t="s">
        <v>0</v>
      </c>
      <c r="B1" s="75"/>
      <c r="C1" s="75"/>
      <c r="D1" s="75"/>
      <c r="E1" s="75"/>
      <c r="F1" s="75"/>
      <c r="G1" s="75"/>
      <c r="H1" s="75"/>
      <c r="I1" s="75"/>
      <c r="J1" s="75"/>
      <c r="K1" s="75"/>
      <c r="L1" s="75"/>
      <c r="M1" s="75"/>
      <c r="N1" s="75"/>
      <c r="O1" s="75"/>
      <c r="P1" s="75"/>
      <c r="Q1" s="75"/>
      <c r="R1" s="75"/>
      <c r="S1" s="75"/>
      <c r="T1" s="75"/>
      <c r="U1" s="75"/>
      <c r="V1" s="75"/>
      <c r="Y1" s="76" t="s">
        <v>1</v>
      </c>
      <c r="Z1" s="76"/>
      <c r="AA1" s="76"/>
      <c r="AB1" s="76"/>
      <c r="AC1" s="76"/>
      <c r="AD1" s="76"/>
      <c r="AE1" s="77">
        <v>20</v>
      </c>
      <c r="AF1" s="77"/>
      <c r="AG1" s="78"/>
      <c r="AH1" s="78"/>
      <c r="AI1" s="2" t="s">
        <v>2</v>
      </c>
      <c r="AJ1" s="79"/>
      <c r="AK1" s="79"/>
      <c r="AL1" s="2" t="s">
        <v>3</v>
      </c>
      <c r="AM1" s="79"/>
      <c r="AN1" s="79"/>
      <c r="AO1" s="2" t="s">
        <v>4</v>
      </c>
    </row>
    <row r="3" spans="1:81" ht="15.95" customHeight="1" x14ac:dyDescent="0.25">
      <c r="A3" s="83" t="s">
        <v>5</v>
      </c>
      <c r="B3" s="83"/>
      <c r="C3" s="83"/>
      <c r="D3" s="83"/>
      <c r="E3" s="83"/>
      <c r="F3" s="83"/>
      <c r="G3" s="83"/>
      <c r="H3" s="83"/>
      <c r="I3" s="83"/>
      <c r="J3" s="83"/>
      <c r="K3" s="83"/>
      <c r="L3" s="83"/>
      <c r="M3" s="83"/>
      <c r="N3" s="83"/>
      <c r="O3" s="83"/>
    </row>
    <row r="4" spans="1:81" ht="9.9499999999999993" customHeight="1" x14ac:dyDescent="0.25">
      <c r="A4" s="4"/>
      <c r="B4" s="4"/>
      <c r="C4" s="4"/>
      <c r="D4" s="4"/>
      <c r="E4" s="4"/>
      <c r="F4" s="4"/>
      <c r="G4" s="4"/>
      <c r="H4" s="4"/>
      <c r="I4" s="4"/>
      <c r="J4" s="4"/>
      <c r="K4" s="4"/>
      <c r="L4" s="4"/>
      <c r="M4" s="4"/>
      <c r="N4" s="4"/>
      <c r="O4" s="4"/>
    </row>
    <row r="5" spans="1:81" ht="9.9499999999999993" customHeight="1" x14ac:dyDescent="0.25">
      <c r="P5" s="3"/>
      <c r="Q5" s="3"/>
      <c r="R5" s="3"/>
      <c r="S5" s="3"/>
      <c r="T5" s="3"/>
      <c r="U5" s="3"/>
      <c r="V5" s="3"/>
      <c r="W5" s="3"/>
      <c r="X5" s="3"/>
      <c r="Y5" s="3"/>
      <c r="Z5" s="3"/>
      <c r="AA5" s="3"/>
      <c r="AB5" s="3"/>
      <c r="AC5" s="3"/>
      <c r="AD5" s="3"/>
      <c r="AE5" s="3"/>
      <c r="AF5" s="3"/>
      <c r="AG5" s="3"/>
      <c r="AH5" s="3"/>
      <c r="AI5" s="3"/>
      <c r="AJ5" s="3"/>
      <c r="AK5" s="3"/>
      <c r="AL5" s="3"/>
      <c r="AM5" s="3"/>
      <c r="AN5" s="3"/>
      <c r="AO5" s="3"/>
      <c r="AP5" s="3"/>
    </row>
    <row r="6" spans="1:81" ht="12" customHeight="1" x14ac:dyDescent="0.25">
      <c r="P6" s="3"/>
      <c r="Q6" s="84" t="s">
        <v>6</v>
      </c>
      <c r="R6" s="84"/>
      <c r="S6" s="84"/>
      <c r="T6" s="84"/>
      <c r="U6" s="5"/>
      <c r="V6" s="85"/>
      <c r="W6" s="85"/>
      <c r="X6" s="6" t="s">
        <v>7</v>
      </c>
      <c r="Y6" s="86"/>
      <c r="Z6" s="86"/>
      <c r="AA6" s="86"/>
      <c r="AB6" s="3"/>
      <c r="AC6" s="3"/>
      <c r="AD6" s="3"/>
      <c r="AE6" s="3"/>
      <c r="AF6" s="3"/>
      <c r="AG6" s="3"/>
      <c r="AH6" s="3"/>
      <c r="AI6" s="3"/>
      <c r="AJ6" s="3"/>
      <c r="AK6" s="3"/>
      <c r="AL6" s="3"/>
      <c r="AM6" s="3"/>
      <c r="AN6" s="3"/>
      <c r="AO6" s="3"/>
      <c r="AP6" s="3"/>
    </row>
    <row r="7" spans="1:81" ht="6" customHeight="1" x14ac:dyDescent="0.25">
      <c r="P7" s="3"/>
      <c r="Q7" s="3"/>
      <c r="R7" s="3"/>
      <c r="S7" s="3"/>
      <c r="T7" s="3"/>
      <c r="U7" s="3"/>
      <c r="V7" s="3"/>
      <c r="W7" s="3"/>
      <c r="X7" s="3"/>
      <c r="Y7" s="3"/>
      <c r="Z7" s="3"/>
      <c r="AA7" s="3"/>
      <c r="AB7" s="3"/>
      <c r="AC7" s="3"/>
      <c r="AD7" s="3"/>
      <c r="AE7" s="3"/>
      <c r="AF7" s="3"/>
      <c r="AG7" s="3"/>
      <c r="AH7" s="3"/>
      <c r="AI7" s="3"/>
      <c r="AJ7" s="3"/>
      <c r="AK7" s="3"/>
      <c r="AL7" s="3"/>
      <c r="AM7" s="3"/>
      <c r="AN7" s="3"/>
      <c r="AO7" s="3"/>
      <c r="AP7" s="3"/>
      <c r="AZ7" s="7"/>
      <c r="BA7" s="7"/>
      <c r="BB7" s="7"/>
      <c r="BC7" s="7"/>
      <c r="BD7" s="7"/>
      <c r="BE7" s="7"/>
      <c r="BF7" s="7"/>
      <c r="BG7" s="7"/>
      <c r="BH7" s="7"/>
      <c r="BI7" s="7"/>
      <c r="BJ7" s="7"/>
      <c r="BQ7" s="8"/>
      <c r="BR7" s="8"/>
      <c r="BS7" s="8"/>
      <c r="BT7" s="8"/>
      <c r="BU7" s="8"/>
      <c r="BV7" s="8"/>
      <c r="BW7" s="8"/>
      <c r="BX7" s="8"/>
      <c r="BY7" s="8"/>
      <c r="BZ7" s="8"/>
      <c r="CA7" s="8"/>
      <c r="CB7" s="8"/>
      <c r="CC7" s="8"/>
    </row>
    <row r="8" spans="1:81" ht="24" customHeight="1" x14ac:dyDescent="0.25">
      <c r="P8" s="3"/>
      <c r="Q8" s="84" t="s">
        <v>8</v>
      </c>
      <c r="R8" s="84"/>
      <c r="S8" s="84"/>
      <c r="T8" s="84"/>
      <c r="U8" s="5"/>
      <c r="V8" s="87"/>
      <c r="W8" s="87"/>
      <c r="X8" s="87"/>
      <c r="Y8" s="87"/>
      <c r="Z8" s="87"/>
      <c r="AA8" s="87"/>
      <c r="AB8" s="87"/>
      <c r="AC8" s="87"/>
      <c r="AD8" s="87"/>
      <c r="AE8" s="87"/>
      <c r="AF8" s="87"/>
      <c r="AG8" s="87"/>
      <c r="AH8" s="87"/>
      <c r="AI8" s="87"/>
      <c r="AJ8" s="87"/>
      <c r="AK8" s="87"/>
      <c r="AL8" s="87"/>
      <c r="AM8" s="87"/>
      <c r="AN8" s="87"/>
      <c r="AO8" s="3"/>
      <c r="AP8" s="3"/>
      <c r="AR8" s="5"/>
      <c r="AS8" s="5"/>
      <c r="AT8" s="5"/>
      <c r="AU8" s="5"/>
      <c r="AV8" s="5"/>
      <c r="AW8" s="5"/>
      <c r="AX8" s="5"/>
      <c r="AY8" s="5"/>
      <c r="AZ8" s="5"/>
      <c r="BA8" s="9"/>
      <c r="BB8" s="9"/>
      <c r="BC8" s="9"/>
      <c r="BD8" s="9"/>
      <c r="BE8" s="9"/>
      <c r="BF8" s="9"/>
      <c r="BG8" s="9"/>
      <c r="BH8" s="9"/>
      <c r="BI8" s="7"/>
      <c r="BJ8" s="7"/>
      <c r="BQ8" s="8"/>
      <c r="BR8" s="8"/>
      <c r="BS8" s="8"/>
      <c r="BT8" s="8"/>
      <c r="BU8" s="8"/>
      <c r="BV8" s="8"/>
      <c r="BW8" s="8"/>
      <c r="BX8" s="8"/>
      <c r="BY8" s="8"/>
      <c r="BZ8" s="8"/>
      <c r="CA8" s="8"/>
      <c r="CB8" s="8"/>
      <c r="CC8" s="8"/>
    </row>
    <row r="9" spans="1:81" ht="6" customHeight="1" x14ac:dyDescent="0.25">
      <c r="P9" s="3"/>
      <c r="Q9" s="5"/>
      <c r="R9" s="5"/>
      <c r="S9" s="5"/>
      <c r="T9" s="5"/>
      <c r="U9" s="5"/>
      <c r="V9" s="5"/>
      <c r="W9" s="5"/>
      <c r="X9" s="5"/>
      <c r="Y9" s="5"/>
      <c r="Z9" s="5"/>
      <c r="AA9" s="5"/>
      <c r="AB9" s="5"/>
      <c r="AC9" s="5"/>
      <c r="AD9" s="5"/>
      <c r="AE9" s="5"/>
      <c r="AF9" s="5"/>
      <c r="AG9" s="5"/>
      <c r="AH9" s="5"/>
      <c r="AI9" s="5"/>
      <c r="AJ9" s="5"/>
      <c r="AK9" s="5"/>
      <c r="AL9" s="5"/>
      <c r="AM9" s="5"/>
      <c r="AN9" s="5"/>
      <c r="AO9" s="3"/>
      <c r="AP9" s="3"/>
      <c r="AR9" s="5"/>
      <c r="AS9" s="5"/>
      <c r="AT9" s="5"/>
      <c r="AU9" s="5"/>
      <c r="AV9" s="5"/>
      <c r="AW9" s="5"/>
      <c r="AX9" s="5"/>
      <c r="AY9" s="5"/>
      <c r="AZ9" s="5"/>
      <c r="BA9" s="9"/>
      <c r="BB9" s="9"/>
      <c r="BC9" s="80"/>
      <c r="BD9" s="80"/>
      <c r="BE9" s="80"/>
      <c r="BF9" s="80"/>
      <c r="BG9" s="80"/>
      <c r="BH9" s="80"/>
      <c r="BI9" s="80"/>
      <c r="BJ9" s="80"/>
      <c r="BL9" s="8"/>
      <c r="BM9" s="8"/>
      <c r="BN9" s="8"/>
      <c r="BO9" s="8"/>
      <c r="BP9" s="8"/>
      <c r="BQ9" s="8"/>
      <c r="BR9" s="8"/>
      <c r="BS9" s="8"/>
      <c r="BT9" s="8"/>
      <c r="BU9" s="8"/>
      <c r="BV9" s="8"/>
      <c r="BW9" s="8"/>
      <c r="BX9" s="8"/>
      <c r="BY9" s="8"/>
      <c r="BZ9" s="8"/>
      <c r="CA9" s="8"/>
      <c r="CB9" s="8"/>
      <c r="CC9" s="8"/>
    </row>
    <row r="10" spans="1:81" ht="24" customHeight="1" x14ac:dyDescent="0.25">
      <c r="P10" s="3"/>
      <c r="Q10" s="84" t="s">
        <v>9</v>
      </c>
      <c r="R10" s="84"/>
      <c r="S10" s="84"/>
      <c r="T10" s="84"/>
      <c r="U10" s="5"/>
      <c r="V10" s="87"/>
      <c r="W10" s="87"/>
      <c r="X10" s="87"/>
      <c r="Y10" s="87"/>
      <c r="Z10" s="87"/>
      <c r="AA10" s="87"/>
      <c r="AB10" s="87"/>
      <c r="AC10" s="87"/>
      <c r="AD10" s="87"/>
      <c r="AE10" s="87"/>
      <c r="AF10" s="87"/>
      <c r="AG10" s="87"/>
      <c r="AH10" s="87"/>
      <c r="AI10" s="87"/>
      <c r="AJ10" s="87"/>
      <c r="AK10" s="87"/>
      <c r="AL10" s="87"/>
      <c r="AM10" s="87"/>
      <c r="AN10" s="87"/>
      <c r="AO10" s="3"/>
      <c r="AP10" s="3"/>
      <c r="AZ10" s="7"/>
      <c r="BA10" s="7"/>
      <c r="BB10" s="7"/>
      <c r="BC10" s="80"/>
      <c r="BD10" s="80"/>
      <c r="BE10" s="80"/>
      <c r="BF10" s="80"/>
      <c r="BG10" s="80"/>
      <c r="BH10" s="80"/>
      <c r="BI10" s="80"/>
      <c r="BJ10" s="80"/>
      <c r="BR10" s="8"/>
      <c r="BS10" s="8"/>
      <c r="BT10" s="8"/>
      <c r="BU10" s="8"/>
      <c r="BV10" s="8"/>
      <c r="BW10" s="8"/>
      <c r="BX10" s="8"/>
      <c r="BY10" s="8"/>
      <c r="BZ10" s="8"/>
      <c r="CA10" s="8"/>
      <c r="CB10" s="8"/>
      <c r="CC10" s="8"/>
    </row>
    <row r="11" spans="1:81" ht="6" customHeight="1" x14ac:dyDescent="0.25">
      <c r="L11" s="10"/>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R11" s="5"/>
      <c r="AS11" s="5"/>
      <c r="AT11" s="5"/>
      <c r="BF11" s="9"/>
      <c r="BG11" s="9"/>
      <c r="BH11" s="5"/>
      <c r="BI11" s="7"/>
      <c r="BJ11" s="7"/>
      <c r="BK11" s="7"/>
      <c r="BL11" s="7"/>
      <c r="BM11" s="7"/>
      <c r="BN11" s="7"/>
      <c r="BO11" s="7"/>
      <c r="BQ11" s="8"/>
      <c r="BR11" s="8"/>
      <c r="BS11" s="8"/>
      <c r="BT11" s="8"/>
      <c r="BU11" s="8"/>
      <c r="BV11" s="8"/>
      <c r="BW11" s="8"/>
      <c r="BX11" s="8"/>
      <c r="BY11" s="8"/>
      <c r="BZ11" s="8"/>
      <c r="CA11" s="8"/>
      <c r="CB11" s="8"/>
      <c r="CC11" s="8"/>
    </row>
    <row r="12" spans="1:81" ht="12" customHeight="1" x14ac:dyDescent="0.25">
      <c r="L12" s="11"/>
      <c r="P12" s="3"/>
      <c r="Q12" s="84" t="s">
        <v>10</v>
      </c>
      <c r="R12" s="84"/>
      <c r="S12" s="84"/>
      <c r="T12" s="84"/>
      <c r="U12" s="5"/>
      <c r="V12" s="86"/>
      <c r="W12" s="86"/>
      <c r="X12" s="86"/>
      <c r="Y12" s="86"/>
      <c r="Z12" s="86"/>
      <c r="AA12" s="86"/>
      <c r="AB12" s="12"/>
      <c r="AC12" s="3"/>
      <c r="AD12" s="84" t="s">
        <v>11</v>
      </c>
      <c r="AE12" s="84"/>
      <c r="AF12" s="84"/>
      <c r="AG12" s="84"/>
      <c r="AH12" s="5"/>
      <c r="AI12" s="86"/>
      <c r="AJ12" s="86"/>
      <c r="AK12" s="86"/>
      <c r="AL12" s="86"/>
      <c r="AM12" s="86"/>
      <c r="AN12" s="86"/>
      <c r="AO12" s="3"/>
      <c r="AP12" s="3"/>
      <c r="BL12" s="8"/>
      <c r="BM12" s="8"/>
      <c r="BN12" s="8"/>
      <c r="BO12" s="8"/>
      <c r="BP12" s="8"/>
      <c r="BQ12" s="8"/>
      <c r="BR12" s="8"/>
      <c r="BS12" s="8"/>
      <c r="BT12" s="8"/>
      <c r="BU12" s="8"/>
      <c r="BV12" s="8"/>
      <c r="BW12" s="8"/>
      <c r="BX12" s="8"/>
      <c r="BY12" s="8"/>
      <c r="BZ12" s="8"/>
      <c r="CA12" s="8"/>
      <c r="CB12" s="8"/>
      <c r="CC12" s="8"/>
    </row>
    <row r="13" spans="1:81" ht="12" customHeight="1" x14ac:dyDescent="0.25">
      <c r="L13" s="10"/>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R13" s="5"/>
      <c r="AS13" s="5"/>
      <c r="AT13" s="5"/>
      <c r="BJ13" s="9"/>
      <c r="BK13" s="9"/>
      <c r="BL13" s="9"/>
      <c r="BM13" s="9"/>
      <c r="BO13" s="8"/>
      <c r="BP13" s="8"/>
      <c r="BQ13" s="8"/>
      <c r="BR13" s="8"/>
      <c r="BS13" s="8"/>
      <c r="BT13" s="8"/>
      <c r="BU13" s="8"/>
      <c r="BV13" s="8"/>
      <c r="BW13" s="8"/>
      <c r="BX13" s="8"/>
      <c r="BY13" s="8"/>
      <c r="BZ13" s="8"/>
      <c r="CA13" s="8"/>
      <c r="CB13" s="8"/>
      <c r="CC13" s="8"/>
    </row>
    <row r="14" spans="1:81" ht="6" customHeight="1" x14ac:dyDescent="0.25">
      <c r="A14" s="3"/>
      <c r="B14" s="3"/>
      <c r="C14" s="3"/>
      <c r="D14" s="3"/>
      <c r="E14" s="3"/>
      <c r="F14" s="3"/>
      <c r="G14" s="3"/>
      <c r="H14" s="3"/>
      <c r="I14" s="3"/>
      <c r="J14" s="3"/>
      <c r="K14" s="3"/>
      <c r="L14" s="8"/>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R14" s="5"/>
      <c r="AS14" s="5"/>
      <c r="AT14" s="5"/>
      <c r="BJ14" s="9"/>
      <c r="BK14" s="9"/>
      <c r="BL14" s="9"/>
      <c r="BM14" s="9"/>
      <c r="BO14" s="8"/>
      <c r="BP14" s="8"/>
      <c r="BQ14" s="8"/>
      <c r="BR14" s="8"/>
      <c r="BS14" s="8"/>
      <c r="BT14" s="8"/>
      <c r="BU14" s="8"/>
      <c r="BV14" s="8"/>
      <c r="BW14" s="8"/>
      <c r="BX14" s="8"/>
      <c r="BY14" s="8"/>
      <c r="BZ14" s="8"/>
      <c r="CA14" s="8"/>
      <c r="CB14" s="8"/>
      <c r="CC14" s="8"/>
    </row>
    <row r="15" spans="1:81" ht="12" customHeight="1" x14ac:dyDescent="0.25">
      <c r="A15" s="5"/>
      <c r="B15" s="5"/>
      <c r="C15" s="5"/>
      <c r="D15" s="5"/>
      <c r="E15" s="5"/>
      <c r="F15" s="5"/>
      <c r="G15" s="5"/>
      <c r="H15" s="5"/>
      <c r="I15" s="5"/>
      <c r="J15" s="5"/>
      <c r="K15" s="5"/>
      <c r="L15" s="3"/>
      <c r="M15" s="3"/>
      <c r="N15" s="3"/>
      <c r="O15" s="3"/>
      <c r="P15" s="3"/>
      <c r="S15" s="81" t="s">
        <v>60</v>
      </c>
      <c r="T15" s="82"/>
      <c r="U15" s="82"/>
      <c r="V15" s="82"/>
      <c r="W15" s="82"/>
      <c r="X15" s="82"/>
      <c r="Y15" s="82"/>
      <c r="Z15" s="82"/>
      <c r="AA15" s="82"/>
      <c r="AB15" s="13" t="s">
        <v>12</v>
      </c>
      <c r="AC15" s="14"/>
      <c r="AD15" s="14"/>
      <c r="AE15" s="14"/>
      <c r="AF15" s="14"/>
      <c r="AG15" s="14"/>
      <c r="AH15" s="14"/>
      <c r="AI15" s="14"/>
      <c r="AJ15" s="14"/>
      <c r="AK15" s="14"/>
      <c r="AL15" s="14"/>
      <c r="AM15" s="14"/>
      <c r="AN15" s="14"/>
      <c r="AO15" s="15"/>
      <c r="AP15" s="3"/>
      <c r="AR15" s="5"/>
      <c r="AS15" s="5"/>
      <c r="AT15" s="5"/>
      <c r="BC15" s="80"/>
      <c r="BD15" s="80"/>
      <c r="BE15" s="80"/>
      <c r="BF15" s="80"/>
      <c r="BG15" s="80"/>
      <c r="BH15" s="80"/>
      <c r="BI15" s="80"/>
      <c r="BJ15" s="9"/>
      <c r="BK15" s="9"/>
      <c r="BL15" s="9"/>
      <c r="BM15" s="9"/>
      <c r="BO15" s="8"/>
      <c r="BP15" s="8"/>
      <c r="BQ15" s="8"/>
      <c r="BR15" s="8"/>
      <c r="BS15" s="8"/>
      <c r="BT15" s="8"/>
      <c r="BU15" s="8"/>
      <c r="BV15" s="8"/>
      <c r="BW15" s="8"/>
      <c r="BX15" s="8"/>
      <c r="BY15" s="8"/>
      <c r="BZ15" s="8"/>
      <c r="CA15" s="8"/>
      <c r="CB15" s="8"/>
      <c r="CC15" s="8"/>
    </row>
    <row r="16" spans="1:81" ht="8.1" customHeight="1" x14ac:dyDescent="0.25">
      <c r="O16" s="9"/>
      <c r="P16" s="9"/>
      <c r="Q16" s="9"/>
      <c r="R16" s="3"/>
      <c r="S16" s="3"/>
      <c r="T16" s="3"/>
      <c r="U16" s="3"/>
      <c r="V16" s="3"/>
      <c r="W16" s="3"/>
      <c r="X16" s="3"/>
      <c r="Y16" s="3"/>
      <c r="Z16" s="3"/>
      <c r="AA16" s="3"/>
      <c r="AB16" s="3"/>
      <c r="AC16" s="3"/>
      <c r="AD16" s="3"/>
      <c r="AE16" s="3"/>
      <c r="AF16" s="3"/>
      <c r="AG16" s="3"/>
      <c r="AH16" s="3"/>
      <c r="AI16" s="3"/>
      <c r="AJ16" s="3"/>
      <c r="AK16" s="3"/>
      <c r="AL16" s="3"/>
      <c r="AM16" s="3"/>
      <c r="AN16" s="3"/>
      <c r="AO16" s="3"/>
      <c r="AP16" s="3"/>
      <c r="AR16" s="7"/>
      <c r="AS16" s="7"/>
      <c r="AT16" s="7"/>
      <c r="BC16" s="80"/>
      <c r="BD16" s="80"/>
      <c r="BE16" s="80"/>
      <c r="BF16" s="80"/>
      <c r="BG16" s="80"/>
      <c r="BH16" s="80"/>
      <c r="BI16" s="80"/>
      <c r="BJ16" s="8"/>
      <c r="BK16" s="8"/>
      <c r="BL16" s="8"/>
      <c r="BM16" s="8"/>
      <c r="BP16" s="8"/>
      <c r="BQ16" s="8"/>
      <c r="BR16" s="8"/>
      <c r="BS16" s="8"/>
      <c r="BT16" s="8"/>
      <c r="BU16" s="8"/>
      <c r="BV16" s="8"/>
      <c r="BW16" s="8"/>
      <c r="BX16" s="8"/>
      <c r="BY16" s="8"/>
      <c r="BZ16" s="8"/>
      <c r="CA16" s="8"/>
      <c r="CB16" s="8"/>
      <c r="CC16" s="8"/>
    </row>
    <row r="17" spans="1:84" ht="8.1" customHeight="1" x14ac:dyDescent="0.25">
      <c r="AE17" s="5"/>
      <c r="AF17" s="5"/>
      <c r="AG17" s="5"/>
      <c r="AJ17" s="3"/>
      <c r="AP17" s="3"/>
      <c r="BV17" s="8"/>
      <c r="BW17" s="8"/>
      <c r="BX17" s="8"/>
      <c r="BY17" s="8"/>
      <c r="BZ17" s="8"/>
      <c r="CA17" s="8"/>
      <c r="CB17" s="8"/>
      <c r="CC17" s="8"/>
    </row>
    <row r="18" spans="1:84" ht="24" customHeight="1" x14ac:dyDescent="0.25">
      <c r="A18" s="98" t="s">
        <v>62</v>
      </c>
      <c r="B18" s="99"/>
      <c r="C18" s="99"/>
      <c r="D18" s="99"/>
      <c r="E18" s="99"/>
      <c r="F18" s="99"/>
      <c r="G18" s="99"/>
      <c r="H18" s="99"/>
      <c r="I18" s="99"/>
      <c r="J18" s="99"/>
      <c r="K18" s="94" t="s">
        <v>13</v>
      </c>
      <c r="L18" s="94"/>
      <c r="M18" s="94"/>
      <c r="N18" s="94"/>
      <c r="O18" s="95"/>
      <c r="P18" s="16"/>
      <c r="Q18" s="17"/>
      <c r="R18" s="17"/>
      <c r="S18" s="17"/>
      <c r="T18" s="17"/>
      <c r="U18" s="17"/>
      <c r="V18" s="17"/>
      <c r="W18" s="18"/>
      <c r="X18" s="96"/>
      <c r="Y18" s="97"/>
      <c r="Z18" s="97"/>
      <c r="AA18" s="97"/>
      <c r="AB18" s="6"/>
      <c r="AC18" s="6"/>
      <c r="AD18" s="6"/>
      <c r="AE18" s="6"/>
      <c r="AF18" s="6"/>
      <c r="AG18" s="6"/>
      <c r="AH18" s="6"/>
      <c r="AI18" s="6"/>
      <c r="AJ18" s="6"/>
      <c r="AK18" s="6"/>
      <c r="AL18" s="6"/>
      <c r="AM18" s="6"/>
      <c r="AN18" s="6"/>
      <c r="AO18" s="6"/>
      <c r="AP18" s="3"/>
      <c r="BZ18" s="8"/>
      <c r="CA18" s="8"/>
      <c r="CB18" s="8"/>
      <c r="CC18" s="8"/>
    </row>
    <row r="19" spans="1:84" ht="6" customHeight="1" x14ac:dyDescent="0.25">
      <c r="A19" s="3"/>
      <c r="B19" s="3"/>
      <c r="C19" s="3"/>
      <c r="D19" s="3"/>
      <c r="E19" s="3"/>
      <c r="F19" s="3"/>
      <c r="G19" s="3"/>
      <c r="H19" s="3"/>
      <c r="I19" s="3"/>
      <c r="U19" s="10"/>
      <c r="Y19" s="3"/>
      <c r="Z19" s="3"/>
      <c r="AA19" s="3"/>
      <c r="AB19" s="3"/>
      <c r="AC19" s="3"/>
      <c r="AD19" s="3"/>
      <c r="AE19" s="6"/>
      <c r="AF19" s="6"/>
      <c r="AG19" s="6"/>
      <c r="AH19" s="6"/>
      <c r="AI19" s="6"/>
      <c r="AJ19" s="6"/>
      <c r="AK19" s="6"/>
      <c r="AL19" s="6"/>
      <c r="AM19" s="6"/>
      <c r="AN19" s="6"/>
      <c r="AO19" s="6"/>
      <c r="AP19" s="3"/>
      <c r="AR19" s="5"/>
      <c r="AS19" s="5"/>
      <c r="AT19" s="5"/>
      <c r="BZ19" s="8"/>
      <c r="CA19" s="8"/>
      <c r="CB19" s="8"/>
      <c r="CC19" s="8"/>
    </row>
    <row r="20" spans="1:84" ht="24" customHeight="1" x14ac:dyDescent="0.25">
      <c r="A20" s="98" t="s">
        <v>63</v>
      </c>
      <c r="B20" s="99"/>
      <c r="C20" s="99"/>
      <c r="D20" s="99"/>
      <c r="E20" s="99"/>
      <c r="F20" s="99"/>
      <c r="G20" s="99"/>
      <c r="H20" s="99"/>
      <c r="I20" s="99"/>
      <c r="J20" s="99"/>
      <c r="K20" s="94" t="s">
        <v>14</v>
      </c>
      <c r="L20" s="94"/>
      <c r="M20" s="94"/>
      <c r="N20" s="94"/>
      <c r="O20" s="95"/>
      <c r="P20" s="19"/>
      <c r="Q20" s="20"/>
      <c r="R20" s="20"/>
      <c r="S20" s="20"/>
      <c r="T20" s="20"/>
      <c r="U20" s="20"/>
      <c r="V20" s="21"/>
      <c r="W20" s="117"/>
      <c r="X20" s="118"/>
      <c r="Y20" s="118"/>
      <c r="Z20" s="118"/>
      <c r="AA20" s="118"/>
      <c r="AB20" s="6"/>
      <c r="AC20" s="6"/>
      <c r="AD20" s="6"/>
      <c r="AE20" s="6"/>
      <c r="AF20" s="6"/>
      <c r="AG20" s="6"/>
      <c r="AH20" s="6"/>
      <c r="AI20" s="6"/>
      <c r="AJ20" s="6"/>
      <c r="AK20" s="6"/>
      <c r="AL20" s="6"/>
      <c r="AM20" s="6"/>
      <c r="AN20" s="6"/>
      <c r="AO20" s="6"/>
      <c r="AP20" s="3"/>
      <c r="BZ20" s="8"/>
      <c r="CA20" s="8"/>
      <c r="CB20" s="8"/>
      <c r="CC20" s="8"/>
    </row>
    <row r="21" spans="1:84" ht="6" customHeight="1" x14ac:dyDescent="0.25">
      <c r="A21" s="3"/>
      <c r="B21" s="3"/>
      <c r="C21" s="3"/>
      <c r="D21" s="3"/>
      <c r="E21" s="3"/>
      <c r="F21" s="3"/>
      <c r="G21" s="3"/>
      <c r="H21" s="3"/>
      <c r="I21" s="3"/>
      <c r="U21" s="10"/>
      <c r="Y21" s="3"/>
      <c r="Z21" s="3"/>
      <c r="AA21" s="3"/>
      <c r="AB21" s="3"/>
      <c r="AC21" s="3"/>
      <c r="AD21" s="3"/>
      <c r="AE21" s="6"/>
      <c r="AK21" s="6"/>
      <c r="AL21" s="6"/>
      <c r="AM21" s="6"/>
      <c r="AN21" s="6"/>
      <c r="AO21" s="6"/>
      <c r="AP21" s="3"/>
      <c r="AR21" s="5"/>
      <c r="AS21" s="5"/>
      <c r="AT21" s="5"/>
      <c r="BZ21" s="8"/>
      <c r="CA21" s="8"/>
      <c r="CB21" s="8"/>
      <c r="CC21" s="8"/>
    </row>
    <row r="22" spans="1:84" ht="24" customHeight="1" x14ac:dyDescent="0.25">
      <c r="A22" s="98" t="s">
        <v>64</v>
      </c>
      <c r="B22" s="99"/>
      <c r="C22" s="99"/>
      <c r="D22" s="99"/>
      <c r="E22" s="99"/>
      <c r="F22" s="99"/>
      <c r="G22" s="99"/>
      <c r="H22" s="99"/>
      <c r="I22" s="99"/>
      <c r="J22" s="99"/>
      <c r="K22" s="94" t="s">
        <v>15</v>
      </c>
      <c r="L22" s="94"/>
      <c r="M22" s="94"/>
      <c r="N22" s="94"/>
      <c r="O22" s="95"/>
      <c r="P22" s="19"/>
      <c r="Q22" s="20"/>
      <c r="R22" s="20"/>
      <c r="S22" s="20"/>
      <c r="T22" s="20"/>
      <c r="U22" s="20"/>
      <c r="V22" s="20"/>
      <c r="W22" s="20"/>
      <c r="X22" s="20"/>
      <c r="Y22" s="20"/>
      <c r="Z22" s="20"/>
      <c r="AA22" s="22"/>
      <c r="AB22" s="23"/>
      <c r="AC22" s="6"/>
      <c r="AD22" s="6"/>
      <c r="AE22" s="6"/>
      <c r="AF22" s="116" t="s">
        <v>16</v>
      </c>
      <c r="AG22" s="116"/>
      <c r="AH22" s="116"/>
      <c r="AI22" s="116"/>
      <c r="AJ22" s="116"/>
      <c r="AK22" s="100" t="s">
        <v>61</v>
      </c>
      <c r="AL22" s="101"/>
      <c r="AM22" s="101"/>
      <c r="AN22" s="101"/>
      <c r="AO22" s="102"/>
      <c r="AP22" s="3"/>
      <c r="BZ22" s="5"/>
      <c r="CA22" s="5"/>
      <c r="CB22" s="5"/>
      <c r="CC22" s="5"/>
      <c r="CD22" s="5"/>
      <c r="CE22" s="7"/>
      <c r="CF22" s="7"/>
    </row>
    <row r="23" spans="1:84" ht="6" customHeight="1" x14ac:dyDescent="0.25">
      <c r="L23" s="10"/>
      <c r="P23" s="3"/>
      <c r="Q23" s="3"/>
      <c r="R23" s="3"/>
      <c r="S23" s="3"/>
      <c r="T23" s="3"/>
      <c r="U23" s="3"/>
      <c r="V23" s="3"/>
      <c r="W23" s="3"/>
      <c r="X23" s="3"/>
      <c r="Y23" s="3"/>
      <c r="Z23" s="3"/>
      <c r="AA23" s="3"/>
      <c r="AB23" s="3"/>
      <c r="AC23" s="3"/>
      <c r="AD23" s="3"/>
      <c r="AE23" s="6"/>
      <c r="AF23" s="6"/>
      <c r="AG23" s="24"/>
      <c r="AH23" s="24"/>
      <c r="AI23" s="24"/>
      <c r="AJ23" s="24"/>
      <c r="AK23" s="24"/>
      <c r="AL23" s="6"/>
      <c r="AM23" s="6"/>
      <c r="AN23" s="6"/>
      <c r="AO23" s="25"/>
      <c r="AP23" s="3"/>
      <c r="AR23" s="5"/>
      <c r="AS23" s="5"/>
      <c r="AT23" s="5"/>
      <c r="BF23" s="9"/>
      <c r="BG23" s="9"/>
      <c r="BH23" s="5"/>
      <c r="BI23" s="7"/>
      <c r="BJ23" s="7"/>
      <c r="BK23" s="7"/>
      <c r="BL23" s="7"/>
      <c r="BM23" s="7"/>
      <c r="BN23" s="7"/>
      <c r="BO23" s="7"/>
      <c r="BQ23" s="8"/>
      <c r="BR23" s="8"/>
      <c r="BS23" s="8"/>
      <c r="BT23" s="8"/>
      <c r="BU23" s="8"/>
      <c r="BV23" s="8"/>
      <c r="BW23" s="8"/>
      <c r="BX23" s="8"/>
      <c r="BY23" s="8"/>
      <c r="BZ23" s="8"/>
      <c r="CA23" s="8"/>
      <c r="CB23" s="8"/>
      <c r="CC23" s="8"/>
    </row>
    <row r="24" spans="1:84" ht="24" customHeight="1" x14ac:dyDescent="0.25">
      <c r="A24" s="106" t="s">
        <v>65</v>
      </c>
      <c r="B24" s="107"/>
      <c r="C24" s="107"/>
      <c r="D24" s="107"/>
      <c r="E24" s="107"/>
      <c r="F24" s="107"/>
      <c r="G24" s="107"/>
      <c r="H24" s="107"/>
      <c r="I24" s="107"/>
      <c r="J24" s="107"/>
      <c r="K24" s="107"/>
      <c r="L24" s="107"/>
      <c r="M24" s="107"/>
      <c r="N24" s="107"/>
      <c r="O24" s="108"/>
      <c r="P24" s="103"/>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5"/>
      <c r="BV24" s="5"/>
      <c r="BW24" s="5"/>
      <c r="BX24" s="5"/>
      <c r="BY24" s="5"/>
      <c r="BZ24" s="5"/>
      <c r="CA24" s="5"/>
      <c r="CB24" s="5"/>
    </row>
    <row r="25" spans="1:84" ht="8.1" customHeight="1" x14ac:dyDescent="0.25">
      <c r="A25" s="5"/>
      <c r="B25" s="5"/>
      <c r="C25" s="5"/>
      <c r="D25" s="5"/>
      <c r="E25" s="5"/>
      <c r="F25" s="5"/>
      <c r="G25" s="3"/>
      <c r="H25" s="3"/>
      <c r="I25" s="3"/>
      <c r="J25" s="3"/>
      <c r="K25" s="3"/>
      <c r="L25" s="3"/>
      <c r="M25" s="3"/>
      <c r="N25" s="3"/>
      <c r="O25" s="3"/>
      <c r="P25" s="3"/>
      <c r="Q25" s="3"/>
      <c r="R25" s="3"/>
      <c r="S25" s="3"/>
      <c r="T25" s="3"/>
      <c r="U25" s="3"/>
      <c r="V25" s="3"/>
      <c r="W25" s="3"/>
      <c r="X25" s="3"/>
      <c r="Y25" s="3"/>
      <c r="Z25" s="3"/>
      <c r="AA25" s="3"/>
      <c r="AB25" s="3"/>
      <c r="AC25" s="3"/>
      <c r="AD25" s="7"/>
      <c r="AE25" s="7"/>
      <c r="AF25" s="7"/>
      <c r="AG25" s="7"/>
      <c r="AH25" s="7"/>
      <c r="AI25" s="7"/>
      <c r="AJ25" s="7"/>
      <c r="AK25" s="7"/>
      <c r="AL25" s="7"/>
      <c r="AM25" s="7"/>
      <c r="AN25" s="7"/>
      <c r="AO25" s="7"/>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row>
    <row r="26" spans="1:84" ht="8.1" customHeight="1" x14ac:dyDescent="0.25">
      <c r="A26" s="5"/>
      <c r="B26" s="5"/>
      <c r="C26" s="5"/>
      <c r="D26" s="5"/>
      <c r="E26" s="5"/>
      <c r="F26" s="5"/>
      <c r="G26" s="3"/>
      <c r="H26" s="3"/>
      <c r="I26" s="3"/>
      <c r="J26" s="3"/>
      <c r="K26" s="3"/>
      <c r="L26" s="3"/>
      <c r="M26" s="3"/>
      <c r="N26" s="3"/>
      <c r="O26" s="3"/>
      <c r="P26" s="3"/>
      <c r="Q26" s="3"/>
      <c r="R26" s="3"/>
      <c r="S26" s="3"/>
      <c r="T26" s="3"/>
      <c r="U26" s="3"/>
      <c r="V26" s="3"/>
      <c r="W26" s="3"/>
      <c r="X26" s="3"/>
      <c r="Y26" s="3"/>
      <c r="Z26" s="3"/>
      <c r="AA26" s="3"/>
      <c r="AB26" s="3"/>
      <c r="AC26" s="3"/>
      <c r="AD26" s="7"/>
      <c r="AE26" s="7"/>
      <c r="AF26" s="7"/>
      <c r="AG26" s="7"/>
      <c r="AH26" s="7"/>
      <c r="AI26" s="7"/>
      <c r="AJ26" s="7"/>
      <c r="AK26" s="7"/>
      <c r="AL26" s="7"/>
      <c r="AM26" s="7"/>
      <c r="AN26" s="7"/>
      <c r="AO26" s="7"/>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row>
    <row r="27" spans="1:84" ht="9.9499999999999993" customHeight="1" x14ac:dyDescent="0.25">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P27" s="8"/>
      <c r="AR27" s="7"/>
      <c r="AS27" s="7"/>
      <c r="AT27" s="7"/>
      <c r="AU27" s="7"/>
      <c r="AV27" s="7"/>
      <c r="AW27" s="7"/>
      <c r="AX27" s="7"/>
      <c r="AY27" s="7"/>
    </row>
    <row r="28" spans="1:84" ht="12" customHeight="1" x14ac:dyDescent="0.25">
      <c r="A28" s="109" t="s">
        <v>17</v>
      </c>
      <c r="B28" s="109"/>
      <c r="C28" s="109"/>
      <c r="D28" s="109"/>
      <c r="E28" s="109"/>
      <c r="F28" s="109"/>
      <c r="G28" s="109"/>
      <c r="H28" s="109"/>
      <c r="I28" s="109"/>
      <c r="J28" s="109"/>
      <c r="K28" s="109"/>
      <c r="L28" s="109"/>
      <c r="M28" s="109"/>
      <c r="N28" s="109"/>
      <c r="O28" s="109"/>
      <c r="P28" s="109"/>
      <c r="Q28" s="109"/>
      <c r="R28" s="5"/>
      <c r="S28" s="5"/>
      <c r="T28" s="5"/>
      <c r="U28" s="5"/>
      <c r="V28" s="5"/>
      <c r="W28" s="5"/>
      <c r="X28" s="5"/>
      <c r="Y28" s="5"/>
      <c r="Z28" s="5"/>
      <c r="AA28" s="5"/>
      <c r="AB28" s="5"/>
      <c r="AC28" s="5"/>
      <c r="AP28" s="8"/>
      <c r="AR28" s="7"/>
      <c r="AS28" s="7"/>
      <c r="AT28" s="7"/>
      <c r="AU28" s="7"/>
      <c r="AV28" s="7"/>
      <c r="AW28" s="7"/>
      <c r="AX28" s="7"/>
      <c r="AY28" s="7"/>
    </row>
    <row r="29" spans="1:84" ht="12" customHeight="1" x14ac:dyDescent="0.25">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P29" s="8"/>
      <c r="AQ29" s="8"/>
      <c r="BR29" s="8"/>
      <c r="BS29" s="8"/>
      <c r="BT29" s="8"/>
      <c r="BU29" s="8"/>
      <c r="BV29" s="8"/>
      <c r="BW29" s="8"/>
      <c r="BX29" s="8"/>
      <c r="BY29" s="8"/>
      <c r="BZ29" s="8"/>
      <c r="CA29" s="5"/>
      <c r="CB29" s="8"/>
      <c r="CC29" s="8"/>
    </row>
    <row r="30" spans="1:84" ht="12" customHeight="1" x14ac:dyDescent="0.25">
      <c r="A30" s="110" t="s">
        <v>18</v>
      </c>
      <c r="B30" s="110"/>
      <c r="C30" s="110"/>
      <c r="D30" s="110"/>
      <c r="E30" s="110"/>
      <c r="F30" s="110"/>
      <c r="G30" s="112">
        <f>V37</f>
        <v>0</v>
      </c>
      <c r="H30" s="112"/>
      <c r="I30" s="112"/>
      <c r="J30" s="112"/>
      <c r="K30" s="112"/>
      <c r="L30" s="112"/>
      <c r="M30" s="112"/>
      <c r="N30" s="112"/>
      <c r="O30" s="112"/>
      <c r="P30" s="112"/>
      <c r="Q30" s="112"/>
      <c r="R30" s="112"/>
      <c r="AP30" s="8"/>
    </row>
    <row r="31" spans="1:84" ht="12" customHeight="1" x14ac:dyDescent="0.25">
      <c r="A31" s="111"/>
      <c r="B31" s="111"/>
      <c r="C31" s="111"/>
      <c r="D31" s="111"/>
      <c r="E31" s="111"/>
      <c r="F31" s="111"/>
      <c r="G31" s="113"/>
      <c r="H31" s="113"/>
      <c r="I31" s="113"/>
      <c r="J31" s="113"/>
      <c r="K31" s="113"/>
      <c r="L31" s="113"/>
      <c r="M31" s="113"/>
      <c r="N31" s="113"/>
      <c r="O31" s="113"/>
      <c r="P31" s="113"/>
      <c r="Q31" s="113"/>
      <c r="R31" s="113"/>
      <c r="S31" s="114" t="s">
        <v>19</v>
      </c>
      <c r="T31" s="114"/>
      <c r="U31" s="114"/>
      <c r="V31" s="114"/>
      <c r="W31" s="114"/>
      <c r="X31" s="114"/>
      <c r="Y31" s="114"/>
      <c r="Z31" s="115">
        <f>V36</f>
        <v>0</v>
      </c>
      <c r="AA31" s="115"/>
      <c r="AB31" s="115"/>
      <c r="AC31" s="115"/>
      <c r="AD31" s="115"/>
      <c r="AE31" s="115"/>
      <c r="AF31" s="115"/>
      <c r="AG31" s="115"/>
      <c r="AH31" s="26" t="s">
        <v>20</v>
      </c>
      <c r="AP31" s="8"/>
      <c r="AQ31" s="8"/>
    </row>
    <row r="32" spans="1:84" ht="9.9499999999999993" customHeight="1" x14ac:dyDescent="0.25">
      <c r="AP32" s="10"/>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row>
    <row r="33" spans="1:81" ht="9.9499999999999993" customHeight="1" x14ac:dyDescent="0.25">
      <c r="A33" s="93" t="s">
        <v>21</v>
      </c>
      <c r="B33" s="93"/>
      <c r="C33" s="93"/>
      <c r="D33" s="93"/>
      <c r="E33" s="93"/>
      <c r="F33" s="93"/>
      <c r="G33" s="93"/>
      <c r="H33" s="93"/>
      <c r="AI33" s="10"/>
      <c r="AJ33" s="10"/>
      <c r="AK33" s="10"/>
      <c r="AL33" s="10"/>
      <c r="AM33" s="10"/>
      <c r="AN33" s="10"/>
      <c r="AO33" s="10"/>
      <c r="AP33" s="3"/>
      <c r="BT33" s="8"/>
      <c r="BU33" s="8"/>
      <c r="BV33" s="8"/>
      <c r="BW33" s="8"/>
      <c r="BX33" s="8"/>
      <c r="BY33" s="8"/>
      <c r="BZ33" s="8"/>
      <c r="CA33" s="8"/>
      <c r="CB33" s="8"/>
      <c r="CC33" s="8"/>
    </row>
    <row r="34" spans="1:81" ht="12" customHeight="1" x14ac:dyDescent="0.25">
      <c r="A34" s="88"/>
      <c r="B34" s="89"/>
      <c r="C34" s="89"/>
      <c r="D34" s="89"/>
      <c r="E34" s="89"/>
      <c r="F34" s="89"/>
      <c r="G34" s="89"/>
      <c r="H34" s="90" t="s">
        <v>22</v>
      </c>
      <c r="I34" s="90"/>
      <c r="J34" s="90"/>
      <c r="K34" s="90"/>
      <c r="L34" s="90"/>
      <c r="M34" s="90"/>
      <c r="N34" s="90"/>
      <c r="O34" s="90" t="s">
        <v>23</v>
      </c>
      <c r="P34" s="90"/>
      <c r="Q34" s="90"/>
      <c r="R34" s="90"/>
      <c r="S34" s="90"/>
      <c r="T34" s="90"/>
      <c r="U34" s="90"/>
      <c r="V34" s="90" t="s">
        <v>24</v>
      </c>
      <c r="W34" s="90"/>
      <c r="X34" s="90"/>
      <c r="Y34" s="90"/>
      <c r="Z34" s="90"/>
      <c r="AA34" s="90"/>
      <c r="AB34" s="90"/>
      <c r="AC34" s="91" t="s">
        <v>25</v>
      </c>
      <c r="AD34" s="91"/>
      <c r="AE34" s="91"/>
      <c r="AF34" s="91"/>
      <c r="AG34" s="91"/>
      <c r="AH34" s="91"/>
      <c r="AI34" s="92"/>
      <c r="AJ34" s="10"/>
      <c r="AK34" s="10"/>
      <c r="AL34" s="10"/>
      <c r="AM34" s="10"/>
      <c r="AN34" s="10"/>
      <c r="AO34" s="10"/>
      <c r="BT34" s="8"/>
      <c r="BU34" s="8"/>
      <c r="BV34" s="8"/>
      <c r="BW34" s="8"/>
      <c r="BX34" s="8"/>
      <c r="BY34" s="8"/>
      <c r="BZ34" s="8"/>
      <c r="CA34" s="8"/>
      <c r="CB34" s="8"/>
      <c r="CC34" s="8"/>
    </row>
    <row r="35" spans="1:81" ht="12" customHeight="1" x14ac:dyDescent="0.25">
      <c r="A35" s="119" t="s">
        <v>26</v>
      </c>
      <c r="B35" s="120"/>
      <c r="C35" s="120"/>
      <c r="D35" s="120"/>
      <c r="E35" s="120"/>
      <c r="F35" s="120"/>
      <c r="G35" s="121"/>
      <c r="H35" s="122"/>
      <c r="I35" s="123"/>
      <c r="J35" s="123"/>
      <c r="K35" s="123"/>
      <c r="L35" s="123"/>
      <c r="M35" s="123"/>
      <c r="N35" s="123"/>
      <c r="O35" s="123"/>
      <c r="P35" s="123"/>
      <c r="Q35" s="123"/>
      <c r="R35" s="123"/>
      <c r="S35" s="123"/>
      <c r="T35" s="123"/>
      <c r="U35" s="123"/>
      <c r="V35" s="124">
        <f>SUM(契_税抜き金額合計)</f>
        <v>0</v>
      </c>
      <c r="W35" s="124"/>
      <c r="X35" s="124"/>
      <c r="Y35" s="124"/>
      <c r="Z35" s="124"/>
      <c r="AA35" s="124"/>
      <c r="AB35" s="124"/>
      <c r="AC35" s="124">
        <f>H35-O35-V35</f>
        <v>0</v>
      </c>
      <c r="AD35" s="124"/>
      <c r="AE35" s="124"/>
      <c r="AF35" s="124"/>
      <c r="AG35" s="124"/>
      <c r="AH35" s="124"/>
      <c r="AI35" s="124"/>
      <c r="AJ35" s="10"/>
      <c r="AK35" s="10"/>
      <c r="AL35" s="10"/>
      <c r="AM35" s="10"/>
      <c r="AN35" s="10"/>
      <c r="AO35" s="10"/>
      <c r="BR35" s="5"/>
      <c r="BS35" s="5"/>
      <c r="BT35" s="5"/>
      <c r="BU35" s="5"/>
      <c r="BV35" s="5"/>
      <c r="BW35" s="5"/>
      <c r="CB35" s="8"/>
      <c r="CC35" s="8"/>
    </row>
    <row r="36" spans="1:81" ht="12" customHeight="1" x14ac:dyDescent="0.25">
      <c r="A36" s="119" t="s">
        <v>27</v>
      </c>
      <c r="B36" s="120"/>
      <c r="C36" s="120"/>
      <c r="D36" s="120"/>
      <c r="E36" s="120"/>
      <c r="F36" s="120"/>
      <c r="G36" s="121"/>
      <c r="H36" s="132"/>
      <c r="I36" s="133"/>
      <c r="J36" s="133"/>
      <c r="K36" s="133"/>
      <c r="L36" s="133"/>
      <c r="M36" s="133"/>
      <c r="N36" s="133"/>
      <c r="O36" s="133"/>
      <c r="P36" s="133"/>
      <c r="Q36" s="133"/>
      <c r="R36" s="133"/>
      <c r="S36" s="133"/>
      <c r="T36" s="133"/>
      <c r="U36" s="133"/>
      <c r="V36" s="134">
        <f>SUM(契_消費税)</f>
        <v>0</v>
      </c>
      <c r="W36" s="134"/>
      <c r="X36" s="134"/>
      <c r="Y36" s="134"/>
      <c r="Z36" s="134"/>
      <c r="AA36" s="134"/>
      <c r="AB36" s="134"/>
      <c r="AC36" s="134">
        <f>H36-O36-V36</f>
        <v>0</v>
      </c>
      <c r="AD36" s="134"/>
      <c r="AE36" s="134"/>
      <c r="AF36" s="134"/>
      <c r="AG36" s="134"/>
      <c r="AH36" s="134"/>
      <c r="AI36" s="134"/>
      <c r="AJ36" s="10"/>
      <c r="AK36" s="10"/>
      <c r="AL36" s="10"/>
      <c r="AM36" s="10"/>
      <c r="AN36" s="10"/>
      <c r="AO36" s="10"/>
      <c r="BR36" s="5"/>
      <c r="BS36" s="5"/>
      <c r="BT36" s="5"/>
      <c r="BU36" s="5"/>
      <c r="BV36" s="5"/>
      <c r="BW36" s="5"/>
      <c r="CB36" s="8"/>
      <c r="CC36" s="8"/>
    </row>
    <row r="37" spans="1:81" ht="12" customHeight="1" x14ac:dyDescent="0.25">
      <c r="A37" s="138" t="s">
        <v>28</v>
      </c>
      <c r="B37" s="139"/>
      <c r="C37" s="139"/>
      <c r="D37" s="139"/>
      <c r="E37" s="139"/>
      <c r="F37" s="139"/>
      <c r="G37" s="140"/>
      <c r="H37" s="141">
        <f>SUM(H35:M36)</f>
        <v>0</v>
      </c>
      <c r="I37" s="134"/>
      <c r="J37" s="134"/>
      <c r="K37" s="134"/>
      <c r="L37" s="134"/>
      <c r="M37" s="134"/>
      <c r="N37" s="134"/>
      <c r="O37" s="134">
        <f>SUM(O35:T36)</f>
        <v>0</v>
      </c>
      <c r="P37" s="134"/>
      <c r="Q37" s="134"/>
      <c r="R37" s="134"/>
      <c r="S37" s="134"/>
      <c r="T37" s="134"/>
      <c r="U37" s="134"/>
      <c r="V37" s="134">
        <f>SUM(V35:AA36)</f>
        <v>0</v>
      </c>
      <c r="W37" s="134"/>
      <c r="X37" s="134"/>
      <c r="Y37" s="134"/>
      <c r="Z37" s="134"/>
      <c r="AA37" s="134"/>
      <c r="AB37" s="134"/>
      <c r="AC37" s="134">
        <f>H37-O37-V37</f>
        <v>0</v>
      </c>
      <c r="AD37" s="134"/>
      <c r="AE37" s="134"/>
      <c r="AF37" s="134"/>
      <c r="AG37" s="134"/>
      <c r="AH37" s="134"/>
      <c r="AI37" s="134"/>
      <c r="AJ37" s="10"/>
      <c r="AK37" s="10"/>
      <c r="AL37" s="10"/>
      <c r="AM37" s="10"/>
      <c r="AN37" s="10"/>
      <c r="AO37" s="10"/>
      <c r="CB37" s="8"/>
      <c r="CC37" s="8"/>
    </row>
    <row r="38" spans="1:81" ht="9.9499999999999993" customHeight="1" x14ac:dyDescent="0.25">
      <c r="A38" s="27"/>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10"/>
      <c r="AK38" s="10"/>
      <c r="AL38" s="10"/>
      <c r="AM38" s="10"/>
      <c r="AN38" s="10"/>
      <c r="AO38" s="10"/>
      <c r="AP38" s="3"/>
      <c r="BD38" s="8"/>
      <c r="BE38" s="8"/>
      <c r="BF38" s="8"/>
      <c r="BG38" s="8"/>
      <c r="BH38" s="8"/>
      <c r="BI38" s="8"/>
      <c r="BJ38" s="8"/>
      <c r="CB38" s="8"/>
      <c r="CC38" s="8"/>
    </row>
    <row r="39" spans="1:81" ht="9.9499999999999993" customHeight="1" x14ac:dyDescent="0.25">
      <c r="A39" s="145" t="s">
        <v>68</v>
      </c>
      <c r="B39" s="145"/>
      <c r="C39" s="145"/>
      <c r="D39" s="145"/>
      <c r="E39" s="145"/>
      <c r="F39" s="145"/>
      <c r="G39" s="145"/>
      <c r="H39" s="145"/>
      <c r="I39" s="145"/>
      <c r="J39" s="145"/>
      <c r="K39" s="145"/>
      <c r="L39" s="145"/>
      <c r="M39" s="145"/>
      <c r="N39" s="145"/>
      <c r="O39" s="145"/>
      <c r="P39" s="145"/>
      <c r="Q39" s="145"/>
      <c r="R39" s="145"/>
      <c r="AP39" s="24"/>
      <c r="AQ39" s="24"/>
      <c r="AR39" s="24"/>
      <c r="AS39" s="24"/>
      <c r="AT39" s="24"/>
      <c r="AU39" s="24"/>
      <c r="AV39" s="24"/>
      <c r="AW39" s="24"/>
      <c r="BG39" s="8"/>
      <c r="BH39" s="8"/>
      <c r="BI39" s="8"/>
      <c r="BJ39" s="8"/>
      <c r="BK39" s="8"/>
      <c r="BL39" s="8"/>
      <c r="BM39" s="8"/>
      <c r="CB39" s="8"/>
      <c r="CC39" s="8"/>
    </row>
    <row r="40" spans="1:81" ht="15.95" customHeight="1" x14ac:dyDescent="0.25">
      <c r="A40" s="125" t="s">
        <v>29</v>
      </c>
      <c r="B40" s="126"/>
      <c r="C40" s="142" t="s">
        <v>66</v>
      </c>
      <c r="D40" s="143"/>
      <c r="E40" s="143"/>
      <c r="F40" s="143"/>
      <c r="G40" s="144"/>
      <c r="H40" s="127" t="s">
        <v>30</v>
      </c>
      <c r="I40" s="128"/>
      <c r="J40" s="129" t="s">
        <v>67</v>
      </c>
      <c r="K40" s="130"/>
      <c r="L40" s="130"/>
      <c r="M40" s="130"/>
      <c r="N40" s="130"/>
      <c r="O40" s="130"/>
      <c r="P40" s="130"/>
      <c r="Q40" s="130"/>
      <c r="R40" s="131"/>
      <c r="S40" s="127" t="s">
        <v>31</v>
      </c>
      <c r="T40" s="91"/>
      <c r="U40" s="91"/>
      <c r="V40" s="91"/>
      <c r="W40" s="135" t="s">
        <v>32</v>
      </c>
      <c r="X40" s="136"/>
      <c r="Y40" s="137"/>
      <c r="Z40" s="127" t="s">
        <v>33</v>
      </c>
      <c r="AA40" s="91"/>
      <c r="AB40" s="91"/>
      <c r="AC40" s="91"/>
      <c r="AD40" s="128"/>
      <c r="AE40" s="127" t="s">
        <v>34</v>
      </c>
      <c r="AF40" s="91"/>
      <c r="AG40" s="91"/>
      <c r="AH40" s="91"/>
      <c r="AI40" s="91"/>
      <c r="AJ40" s="128"/>
      <c r="AK40" s="127" t="s">
        <v>35</v>
      </c>
      <c r="AL40" s="91"/>
      <c r="AM40" s="91"/>
      <c r="AN40" s="91"/>
      <c r="AO40" s="92"/>
      <c r="AQ40" s="1"/>
      <c r="AR40" s="1"/>
      <c r="AS40" s="1"/>
      <c r="AT40" s="1"/>
      <c r="AU40" s="1"/>
      <c r="AY40" s="6"/>
      <c r="AZ40" s="6"/>
      <c r="BA40" s="6"/>
      <c r="BB40" s="6"/>
      <c r="BD40" s="5"/>
      <c r="BE40" s="5"/>
      <c r="BF40" s="6"/>
      <c r="BG40" s="6"/>
      <c r="BH40" s="6"/>
      <c r="BI40" s="6"/>
      <c r="BJ40" s="6"/>
      <c r="BK40" s="6"/>
      <c r="BL40" s="6"/>
      <c r="BM40" s="28"/>
      <c r="BN40" s="28"/>
      <c r="BO40" s="28"/>
      <c r="BP40" s="28"/>
      <c r="BQ40" s="6"/>
      <c r="BR40" s="6"/>
      <c r="BS40" s="6"/>
      <c r="BT40" s="6"/>
      <c r="BU40" s="6"/>
      <c r="BV40" s="6"/>
      <c r="BW40" s="6"/>
      <c r="CB40" s="8"/>
      <c r="CC40" s="8"/>
    </row>
    <row r="41" spans="1:81" ht="15.95" customHeight="1" x14ac:dyDescent="0.25">
      <c r="A41" s="119">
        <v>1</v>
      </c>
      <c r="B41" s="120"/>
      <c r="C41" s="146"/>
      <c r="D41" s="147"/>
      <c r="E41" s="147"/>
      <c r="F41" s="147"/>
      <c r="G41" s="147"/>
      <c r="H41" s="148"/>
      <c r="I41" s="149"/>
      <c r="J41" s="150"/>
      <c r="K41" s="151"/>
      <c r="L41" s="151"/>
      <c r="M41" s="151"/>
      <c r="N41" s="151"/>
      <c r="O41" s="151"/>
      <c r="P41" s="151"/>
      <c r="Q41" s="151"/>
      <c r="R41" s="152"/>
      <c r="S41" s="153"/>
      <c r="T41" s="154"/>
      <c r="U41" s="154"/>
      <c r="V41" s="154"/>
      <c r="W41" s="155"/>
      <c r="X41" s="156"/>
      <c r="Y41" s="157"/>
      <c r="Z41" s="158"/>
      <c r="AA41" s="158"/>
      <c r="AB41" s="158"/>
      <c r="AC41" s="158"/>
      <c r="AD41" s="158"/>
      <c r="AE41" s="159" t="str">
        <f>IF(Z41="","",ROUND(S41*Z41,0))</f>
        <v/>
      </c>
      <c r="AF41" s="159"/>
      <c r="AG41" s="159"/>
      <c r="AH41" s="159"/>
      <c r="AI41" s="159"/>
      <c r="AJ41" s="159"/>
      <c r="AK41" s="160"/>
      <c r="AL41" s="160"/>
      <c r="AM41" s="160"/>
      <c r="AN41" s="160"/>
      <c r="AO41" s="160"/>
      <c r="AP41" s="71" t="str">
        <f>H41&amp;J41</f>
        <v/>
      </c>
      <c r="AQ41" s="1"/>
      <c r="AR41" s="1"/>
      <c r="AS41" s="1"/>
      <c r="AT41" s="1"/>
      <c r="AU41" s="1"/>
      <c r="AY41" s="29"/>
      <c r="AZ41" s="29"/>
      <c r="BA41" s="29"/>
      <c r="BB41" s="29"/>
      <c r="BC41" s="29"/>
      <c r="BD41" s="29"/>
      <c r="BE41" s="29"/>
      <c r="BF41" s="29"/>
      <c r="BG41" s="29"/>
      <c r="BH41" s="29"/>
      <c r="BI41" s="29"/>
      <c r="BJ41" s="30"/>
      <c r="BK41" s="30"/>
      <c r="BL41" s="30"/>
      <c r="BM41" s="30"/>
      <c r="BN41" s="30"/>
      <c r="BO41" s="30"/>
      <c r="BP41" s="30"/>
      <c r="BQ41" s="31"/>
      <c r="BR41" s="31"/>
      <c r="BS41" s="31"/>
      <c r="BT41" s="31"/>
      <c r="BU41" s="31"/>
      <c r="BV41" s="31"/>
      <c r="BW41" s="31"/>
      <c r="CB41" s="8"/>
      <c r="CC41" s="8"/>
    </row>
    <row r="42" spans="1:81" ht="15.95" customHeight="1" x14ac:dyDescent="0.25">
      <c r="A42" s="119">
        <v>2</v>
      </c>
      <c r="B42" s="120"/>
      <c r="C42" s="161"/>
      <c r="D42" s="162"/>
      <c r="E42" s="162"/>
      <c r="F42" s="162"/>
      <c r="G42" s="162"/>
      <c r="H42" s="163"/>
      <c r="I42" s="164"/>
      <c r="J42" s="150"/>
      <c r="K42" s="151"/>
      <c r="L42" s="151"/>
      <c r="M42" s="151"/>
      <c r="N42" s="151"/>
      <c r="O42" s="151"/>
      <c r="P42" s="151"/>
      <c r="Q42" s="151"/>
      <c r="R42" s="152"/>
      <c r="S42" s="165"/>
      <c r="T42" s="166"/>
      <c r="U42" s="166"/>
      <c r="V42" s="166"/>
      <c r="W42" s="155"/>
      <c r="X42" s="156"/>
      <c r="Y42" s="157"/>
      <c r="Z42" s="167"/>
      <c r="AA42" s="167"/>
      <c r="AB42" s="167"/>
      <c r="AC42" s="167"/>
      <c r="AD42" s="167"/>
      <c r="AE42" s="168" t="str">
        <f t="shared" ref="AE42:AE46" si="0">IF(Z42="","",ROUND(S42*Z42,0))</f>
        <v/>
      </c>
      <c r="AF42" s="168"/>
      <c r="AG42" s="168"/>
      <c r="AH42" s="168"/>
      <c r="AI42" s="168"/>
      <c r="AJ42" s="168"/>
      <c r="AK42" s="169"/>
      <c r="AL42" s="169"/>
      <c r="AM42" s="169"/>
      <c r="AN42" s="169"/>
      <c r="AO42" s="169"/>
      <c r="AP42" s="71" t="str">
        <f t="shared" ref="AP42:AP46" si="1">H42&amp;J42</f>
        <v/>
      </c>
      <c r="AQ42" s="1"/>
      <c r="AR42" s="1"/>
      <c r="AS42" s="1"/>
      <c r="AT42" s="1"/>
      <c r="AU42" s="1"/>
      <c r="AY42" s="32"/>
      <c r="AZ42" s="32"/>
      <c r="BA42" s="32"/>
      <c r="BB42" s="32"/>
      <c r="BC42" s="32"/>
      <c r="BD42" s="32"/>
      <c r="BE42" s="32"/>
      <c r="BF42" s="32"/>
      <c r="BG42" s="32"/>
      <c r="BH42" s="32"/>
      <c r="BI42" s="32"/>
      <c r="BJ42" s="31"/>
      <c r="BK42" s="31"/>
      <c r="BL42" s="31"/>
      <c r="BM42" s="31"/>
      <c r="BN42" s="31"/>
      <c r="BO42" s="31"/>
      <c r="BP42" s="31"/>
      <c r="BQ42" s="31"/>
      <c r="BR42" s="31"/>
      <c r="BS42" s="31"/>
      <c r="BT42" s="31"/>
      <c r="BU42" s="31"/>
      <c r="BV42" s="31"/>
      <c r="BW42" s="31"/>
      <c r="CB42" s="8"/>
      <c r="CC42" s="8"/>
    </row>
    <row r="43" spans="1:81" ht="15.95" customHeight="1" x14ac:dyDescent="0.25">
      <c r="A43" s="119">
        <v>3</v>
      </c>
      <c r="B43" s="120"/>
      <c r="C43" s="161"/>
      <c r="D43" s="162"/>
      <c r="E43" s="162"/>
      <c r="F43" s="162"/>
      <c r="G43" s="162"/>
      <c r="H43" s="163"/>
      <c r="I43" s="164"/>
      <c r="J43" s="150"/>
      <c r="K43" s="151"/>
      <c r="L43" s="151"/>
      <c r="M43" s="151"/>
      <c r="N43" s="151"/>
      <c r="O43" s="151"/>
      <c r="P43" s="151"/>
      <c r="Q43" s="151"/>
      <c r="R43" s="152"/>
      <c r="S43" s="165"/>
      <c r="T43" s="166"/>
      <c r="U43" s="166"/>
      <c r="V43" s="166"/>
      <c r="W43" s="155"/>
      <c r="X43" s="156"/>
      <c r="Y43" s="157"/>
      <c r="Z43" s="167"/>
      <c r="AA43" s="167"/>
      <c r="AB43" s="167"/>
      <c r="AC43" s="167"/>
      <c r="AD43" s="167"/>
      <c r="AE43" s="168" t="str">
        <f t="shared" si="0"/>
        <v/>
      </c>
      <c r="AF43" s="168"/>
      <c r="AG43" s="168"/>
      <c r="AH43" s="168"/>
      <c r="AI43" s="168"/>
      <c r="AJ43" s="168"/>
      <c r="AK43" s="169"/>
      <c r="AL43" s="169"/>
      <c r="AM43" s="169"/>
      <c r="AN43" s="169"/>
      <c r="AO43" s="169"/>
      <c r="AP43" s="71" t="str">
        <f t="shared" si="1"/>
        <v/>
      </c>
      <c r="AQ43" s="1"/>
      <c r="AR43" s="1"/>
      <c r="AS43" s="1"/>
      <c r="AT43" s="1"/>
      <c r="AU43" s="1"/>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V43" s="32"/>
      <c r="BW43" s="32"/>
      <c r="CB43" s="8"/>
      <c r="CC43" s="8"/>
    </row>
    <row r="44" spans="1:81" ht="15.95" customHeight="1" x14ac:dyDescent="0.25">
      <c r="A44" s="119">
        <v>4</v>
      </c>
      <c r="B44" s="120"/>
      <c r="C44" s="161"/>
      <c r="D44" s="162"/>
      <c r="E44" s="162"/>
      <c r="F44" s="162"/>
      <c r="G44" s="162"/>
      <c r="H44" s="163"/>
      <c r="I44" s="164"/>
      <c r="J44" s="150"/>
      <c r="K44" s="151"/>
      <c r="L44" s="151"/>
      <c r="M44" s="151"/>
      <c r="N44" s="151"/>
      <c r="O44" s="151"/>
      <c r="P44" s="151"/>
      <c r="Q44" s="151"/>
      <c r="R44" s="152"/>
      <c r="S44" s="165"/>
      <c r="T44" s="166"/>
      <c r="U44" s="166"/>
      <c r="V44" s="166"/>
      <c r="W44" s="155"/>
      <c r="X44" s="156"/>
      <c r="Y44" s="157"/>
      <c r="Z44" s="167"/>
      <c r="AA44" s="167"/>
      <c r="AB44" s="167"/>
      <c r="AC44" s="167"/>
      <c r="AD44" s="167"/>
      <c r="AE44" s="168" t="str">
        <f t="shared" si="0"/>
        <v/>
      </c>
      <c r="AF44" s="168"/>
      <c r="AG44" s="168"/>
      <c r="AH44" s="168"/>
      <c r="AI44" s="168"/>
      <c r="AJ44" s="168"/>
      <c r="AK44" s="169"/>
      <c r="AL44" s="169"/>
      <c r="AM44" s="169"/>
      <c r="AN44" s="169"/>
      <c r="AO44" s="169"/>
      <c r="AP44" s="71" t="str">
        <f t="shared" si="1"/>
        <v/>
      </c>
      <c r="AQ44" s="1"/>
      <c r="AR44" s="1"/>
      <c r="AS44" s="1"/>
      <c r="AT44" s="1"/>
      <c r="AU44" s="1"/>
      <c r="CB44" s="8"/>
      <c r="CC44" s="8"/>
    </row>
    <row r="45" spans="1:81" ht="15.95" customHeight="1" x14ac:dyDescent="0.25">
      <c r="A45" s="119">
        <v>5</v>
      </c>
      <c r="B45" s="120"/>
      <c r="C45" s="161"/>
      <c r="D45" s="162"/>
      <c r="E45" s="162"/>
      <c r="F45" s="162"/>
      <c r="G45" s="162"/>
      <c r="H45" s="163"/>
      <c r="I45" s="164"/>
      <c r="J45" s="150"/>
      <c r="K45" s="151"/>
      <c r="L45" s="151"/>
      <c r="M45" s="151"/>
      <c r="N45" s="151"/>
      <c r="O45" s="151"/>
      <c r="P45" s="151"/>
      <c r="Q45" s="151"/>
      <c r="R45" s="152"/>
      <c r="S45" s="165"/>
      <c r="T45" s="166"/>
      <c r="U45" s="166"/>
      <c r="V45" s="166"/>
      <c r="W45" s="155"/>
      <c r="X45" s="156"/>
      <c r="Y45" s="157"/>
      <c r="Z45" s="167"/>
      <c r="AA45" s="167"/>
      <c r="AB45" s="167"/>
      <c r="AC45" s="167"/>
      <c r="AD45" s="167"/>
      <c r="AE45" s="168" t="str">
        <f t="shared" si="0"/>
        <v/>
      </c>
      <c r="AF45" s="168"/>
      <c r="AG45" s="168"/>
      <c r="AH45" s="168"/>
      <c r="AI45" s="168"/>
      <c r="AJ45" s="168"/>
      <c r="AK45" s="169"/>
      <c r="AL45" s="169"/>
      <c r="AM45" s="169"/>
      <c r="AN45" s="169"/>
      <c r="AO45" s="169"/>
      <c r="AP45" s="71" t="str">
        <f t="shared" si="1"/>
        <v/>
      </c>
      <c r="AQ45" s="1"/>
      <c r="AR45" s="1"/>
      <c r="AS45" s="1"/>
      <c r="AT45" s="1"/>
      <c r="AU45" s="1"/>
      <c r="CB45" s="8"/>
      <c r="CC45" s="8"/>
    </row>
    <row r="46" spans="1:81" ht="15.95" customHeight="1" x14ac:dyDescent="0.25">
      <c r="A46" s="170">
        <v>6</v>
      </c>
      <c r="B46" s="171"/>
      <c r="C46" s="161"/>
      <c r="D46" s="162"/>
      <c r="E46" s="162"/>
      <c r="F46" s="162"/>
      <c r="G46" s="162"/>
      <c r="H46" s="163"/>
      <c r="I46" s="164"/>
      <c r="J46" s="172"/>
      <c r="K46" s="173"/>
      <c r="L46" s="173"/>
      <c r="M46" s="173"/>
      <c r="N46" s="173"/>
      <c r="O46" s="173"/>
      <c r="P46" s="173"/>
      <c r="Q46" s="173"/>
      <c r="R46" s="174"/>
      <c r="S46" s="165"/>
      <c r="T46" s="166"/>
      <c r="U46" s="166"/>
      <c r="V46" s="166"/>
      <c r="W46" s="155"/>
      <c r="X46" s="156"/>
      <c r="Y46" s="157"/>
      <c r="Z46" s="167"/>
      <c r="AA46" s="167"/>
      <c r="AB46" s="167"/>
      <c r="AC46" s="167"/>
      <c r="AD46" s="167"/>
      <c r="AE46" s="168" t="str">
        <f t="shared" si="0"/>
        <v/>
      </c>
      <c r="AF46" s="168"/>
      <c r="AG46" s="168"/>
      <c r="AH46" s="168"/>
      <c r="AI46" s="168"/>
      <c r="AJ46" s="168"/>
      <c r="AK46" s="175"/>
      <c r="AL46" s="175"/>
      <c r="AM46" s="175"/>
      <c r="AN46" s="175"/>
      <c r="AO46" s="175"/>
      <c r="AP46" s="71" t="str">
        <f t="shared" si="1"/>
        <v/>
      </c>
      <c r="AQ46" s="1"/>
      <c r="AR46" s="1"/>
      <c r="AS46" s="1"/>
      <c r="AT46" s="1"/>
      <c r="AU46" s="1"/>
      <c r="CB46" s="8"/>
      <c r="CC46" s="8"/>
    </row>
    <row r="47" spans="1:81" ht="15.95" customHeight="1" x14ac:dyDescent="0.25">
      <c r="A47" s="33"/>
      <c r="B47" s="34"/>
      <c r="C47" s="176"/>
      <c r="D47" s="176"/>
      <c r="E47" s="176"/>
      <c r="F47" s="176"/>
      <c r="G47" s="176"/>
      <c r="H47" s="176"/>
      <c r="I47" s="176"/>
      <c r="J47" s="177"/>
      <c r="K47" s="5"/>
      <c r="L47" s="5"/>
      <c r="M47" s="5"/>
      <c r="N47" s="5"/>
      <c r="O47" s="5"/>
      <c r="P47" s="5"/>
      <c r="Q47" s="5"/>
      <c r="R47" s="5"/>
      <c r="S47" s="5"/>
      <c r="T47" s="5"/>
      <c r="U47" s="5"/>
      <c r="Z47" s="35"/>
      <c r="AA47" s="35"/>
      <c r="AB47" s="35"/>
      <c r="AC47" s="35"/>
      <c r="AD47" s="35"/>
      <c r="AE47" s="178"/>
      <c r="AF47" s="178"/>
      <c r="AG47" s="178"/>
      <c r="AH47" s="178"/>
      <c r="AI47" s="178"/>
      <c r="AJ47" s="178"/>
      <c r="AK47" s="179" t="s">
        <v>36</v>
      </c>
      <c r="AL47" s="180"/>
      <c r="AM47" s="180"/>
      <c r="AN47" s="180"/>
      <c r="AO47" s="181"/>
      <c r="AQ47" s="1"/>
      <c r="AR47" s="1"/>
      <c r="AS47" s="1"/>
      <c r="AT47" s="1"/>
      <c r="AU47" s="1"/>
      <c r="BT47" s="8"/>
      <c r="BU47" s="8"/>
      <c r="BV47" s="8"/>
      <c r="BW47" s="8"/>
      <c r="BX47" s="8"/>
      <c r="BY47" s="8"/>
      <c r="BZ47" s="8"/>
      <c r="CA47" s="8"/>
      <c r="CB47" s="8"/>
      <c r="CC47" s="8"/>
    </row>
    <row r="48" spans="1:81" ht="15.95" customHeight="1" x14ac:dyDescent="0.25">
      <c r="A48" s="72">
        <f>SUMIF(契_税率と内容,"消費税端数調整",契_税抜き金額)</f>
        <v>0</v>
      </c>
      <c r="B48" s="37" t="s">
        <v>37</v>
      </c>
      <c r="C48" s="182" t="s">
        <v>38</v>
      </c>
      <c r="D48" s="182"/>
      <c r="E48" s="182"/>
      <c r="F48" s="182"/>
      <c r="G48" s="182"/>
      <c r="H48" s="183" t="s">
        <v>39</v>
      </c>
      <c r="I48" s="183"/>
      <c r="J48" s="184" t="str">
        <f>"…　税率"&amp; 契_税率1 &amp;"％対象"</f>
        <v>…　税率10％対象</v>
      </c>
      <c r="K48" s="184"/>
      <c r="L48" s="184"/>
      <c r="M48" s="184"/>
      <c r="N48" s="184"/>
      <c r="O48" s="184"/>
      <c r="P48" s="184"/>
      <c r="Q48" s="184"/>
      <c r="R48" s="184"/>
      <c r="S48" s="184"/>
      <c r="T48" s="38">
        <f>ROUNDDOWN(契_税抜き金額1集計*(契_税率1/100),0)</f>
        <v>0</v>
      </c>
      <c r="U48" s="38">
        <f>ROUNDUP(契_税抜き金額1集計*(契_税率1/100),0)</f>
        <v>0</v>
      </c>
      <c r="V48" s="39">
        <f>ROUND(契_税抜き金額1集計*(契_税率1/100),0)</f>
        <v>0</v>
      </c>
      <c r="W48" s="185">
        <v>10</v>
      </c>
      <c r="X48" s="186"/>
      <c r="Y48" s="186"/>
      <c r="Z48" s="187" t="s">
        <v>40</v>
      </c>
      <c r="AA48" s="187"/>
      <c r="AB48" s="187"/>
      <c r="AC48" s="40"/>
      <c r="AD48" s="41"/>
      <c r="AE48" s="141">
        <f>SUMIF(契_税率,"",契_税抜き金額)-契_税率1消費税端数調整</f>
        <v>0</v>
      </c>
      <c r="AF48" s="134"/>
      <c r="AG48" s="134"/>
      <c r="AH48" s="134"/>
      <c r="AI48" s="134"/>
      <c r="AJ48" s="134"/>
      <c r="AK48" s="193">
        <f>SUM(契_税率1消費税端数調整,IF(契_端数処理="切り捨て",契_税率1切り捨て,IF(契_端数処理="切り上げ",契_税率1切り上げ,IF(契_端数処理="四捨五入",契_税率1四捨五入))))</f>
        <v>0</v>
      </c>
      <c r="AL48" s="193"/>
      <c r="AM48" s="193"/>
      <c r="AN48" s="193"/>
      <c r="AO48" s="193"/>
      <c r="AQ48" s="1"/>
      <c r="AR48" s="1"/>
      <c r="AS48" s="1"/>
      <c r="AT48" s="1"/>
      <c r="AU48" s="1"/>
      <c r="BT48" s="8"/>
      <c r="BU48" s="8"/>
      <c r="BV48" s="8"/>
      <c r="BW48" s="8"/>
      <c r="BX48" s="8"/>
      <c r="BY48" s="8"/>
      <c r="BZ48" s="8"/>
      <c r="CA48" s="8"/>
      <c r="CB48" s="8"/>
      <c r="CC48" s="8"/>
    </row>
    <row r="49" spans="1:82" ht="15.95" customHeight="1" x14ac:dyDescent="0.25">
      <c r="A49" s="73">
        <f>SUMIF(契_税率と内容,"※消費税端数調整",契_税抜き金額)</f>
        <v>0</v>
      </c>
      <c r="B49" s="43"/>
      <c r="C49" s="43"/>
      <c r="D49" s="43"/>
      <c r="E49" s="43"/>
      <c r="F49" s="43"/>
      <c r="G49" s="43"/>
      <c r="H49" s="188" t="s">
        <v>41</v>
      </c>
      <c r="I49" s="188"/>
      <c r="J49" s="84" t="str">
        <f>"…　軽減税率"</f>
        <v>…　軽減税率</v>
      </c>
      <c r="K49" s="84"/>
      <c r="L49" s="84"/>
      <c r="M49" s="84"/>
      <c r="N49" s="84"/>
      <c r="O49" s="84"/>
      <c r="P49" s="84"/>
      <c r="Q49" s="84"/>
      <c r="R49" s="84"/>
      <c r="S49" s="84"/>
      <c r="T49" s="44">
        <f>ROUNDDOWN(契_税抜き金額2集計*(契_税率2/100),0)</f>
        <v>0</v>
      </c>
      <c r="U49" s="44">
        <f>ROUNDUP(契_税抜き金額2集計*(契_税率2/100),0)</f>
        <v>0</v>
      </c>
      <c r="V49" s="45">
        <f>ROUND(契_税抜き金額2集計*(契_税率2/100),0)</f>
        <v>0</v>
      </c>
      <c r="W49" s="194">
        <v>8</v>
      </c>
      <c r="X49" s="195"/>
      <c r="Y49" s="195"/>
      <c r="Z49" s="171" t="s">
        <v>40</v>
      </c>
      <c r="AA49" s="171"/>
      <c r="AB49" s="171"/>
      <c r="AC49" s="46" t="s">
        <v>41</v>
      </c>
      <c r="AD49" s="47"/>
      <c r="AE49" s="141">
        <f>SUMIF(契_税率,"※",契_税抜き金額)-契_税率2消費税端数調整</f>
        <v>0</v>
      </c>
      <c r="AF49" s="134"/>
      <c r="AG49" s="134"/>
      <c r="AH49" s="134"/>
      <c r="AI49" s="134"/>
      <c r="AJ49" s="134"/>
      <c r="AK49" s="134">
        <f>SUM(契_税率2消費税端数調整,IF(契_端数処理="切り捨て",契_税率2切り捨て,IF(契_端数処理="切り上げ",契_税率2切り上げ,IF(契_端数処理="四捨五入",契_税率2四捨五入))))</f>
        <v>0</v>
      </c>
      <c r="AL49" s="134"/>
      <c r="AM49" s="134"/>
      <c r="AN49" s="134"/>
      <c r="AO49" s="134"/>
      <c r="AQ49" s="1"/>
      <c r="AR49" s="1"/>
      <c r="AS49" s="1"/>
      <c r="AT49" s="1"/>
      <c r="AU49" s="1"/>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row>
    <row r="50" spans="1:82" ht="15.95" customHeight="1" x14ac:dyDescent="0.25">
      <c r="A50" s="73">
        <f>SUMIF(契_税率と内容,"◎消費税端数調整",契_税抜き金額)</f>
        <v>0</v>
      </c>
      <c r="B50" s="43"/>
      <c r="C50" s="43"/>
      <c r="D50" s="43"/>
      <c r="E50" s="43"/>
      <c r="F50" s="43"/>
      <c r="G50" s="43"/>
      <c r="H50" s="188" t="s">
        <v>42</v>
      </c>
      <c r="I50" s="188"/>
      <c r="J50" s="84" t="str">
        <f>"…　経過措置の適用"</f>
        <v>…　経過措置の適用</v>
      </c>
      <c r="K50" s="84"/>
      <c r="L50" s="84"/>
      <c r="M50" s="84"/>
      <c r="N50" s="84"/>
      <c r="O50" s="84"/>
      <c r="P50" s="84"/>
      <c r="Q50" s="84"/>
      <c r="R50" s="84"/>
      <c r="S50" s="84"/>
      <c r="T50" s="44">
        <f>ROUNDDOWN(契_税抜き金額3集計*(契_税率3/100),0)</f>
        <v>0</v>
      </c>
      <c r="U50" s="44">
        <f>ROUNDUP(契_税抜き金額3集計*(契_税率3/100),0)</f>
        <v>0</v>
      </c>
      <c r="V50" s="45">
        <f>ROUND(契_税抜き金額3集計*(契_税率3/100),0)</f>
        <v>0</v>
      </c>
      <c r="W50" s="189">
        <v>8</v>
      </c>
      <c r="X50" s="190"/>
      <c r="Y50" s="190"/>
      <c r="Z50" s="171" t="s">
        <v>40</v>
      </c>
      <c r="AA50" s="171"/>
      <c r="AB50" s="171"/>
      <c r="AC50" s="46" t="s">
        <v>42</v>
      </c>
      <c r="AD50" s="47"/>
      <c r="AE50" s="141">
        <f>SUMIF(契_税率,"◎",契_税抜き金額)-契_税率3消費税端数調整</f>
        <v>0</v>
      </c>
      <c r="AF50" s="134"/>
      <c r="AG50" s="134"/>
      <c r="AH50" s="134"/>
      <c r="AI50" s="134"/>
      <c r="AJ50" s="134"/>
      <c r="AK50" s="191">
        <f>SUM(契_税率3消費税端数調整,IF(契_端数処理="切り捨て",契_税率3切り捨て,IF(契_端数処理="切り上げ",契_税率3切り上げ,IF(契_端数処理="四捨五入",契_税率3四捨五入))))</f>
        <v>0</v>
      </c>
      <c r="AL50" s="192"/>
      <c r="AM50" s="192"/>
      <c r="AN50" s="192"/>
      <c r="AO50" s="141"/>
      <c r="AQ50" s="1"/>
      <c r="AR50" s="1"/>
      <c r="AS50" s="1"/>
      <c r="AT50" s="1"/>
      <c r="AU50" s="1"/>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row>
    <row r="51" spans="1:82" ht="15.95" customHeight="1" x14ac:dyDescent="0.25">
      <c r="A51" s="42"/>
      <c r="B51" s="48"/>
      <c r="C51" s="49"/>
      <c r="D51" s="49"/>
      <c r="E51" s="49"/>
      <c r="F51" s="49"/>
      <c r="G51" s="49"/>
      <c r="H51" s="188" t="s">
        <v>43</v>
      </c>
      <c r="I51" s="188"/>
      <c r="J51" s="84" t="s">
        <v>44</v>
      </c>
      <c r="K51" s="84"/>
      <c r="L51" s="84"/>
      <c r="M51" s="84"/>
      <c r="N51" s="84"/>
      <c r="O51" s="84"/>
      <c r="P51" s="84"/>
      <c r="Q51" s="84"/>
      <c r="R51" s="84"/>
      <c r="S51" s="84"/>
      <c r="T51" s="84"/>
      <c r="U51" s="84"/>
      <c r="W51" s="50"/>
      <c r="X51" s="51"/>
      <c r="Y51" s="196" t="s">
        <v>45</v>
      </c>
      <c r="Z51" s="196"/>
      <c r="AA51" s="196"/>
      <c r="AB51" s="196"/>
      <c r="AC51" s="51" t="s">
        <v>43</v>
      </c>
      <c r="AD51" s="52"/>
      <c r="AE51" s="141">
        <f>SUMIF(契_税率,"◇",契_税抜き金額)</f>
        <v>0</v>
      </c>
      <c r="AF51" s="134"/>
      <c r="AG51" s="134"/>
      <c r="AH51" s="134"/>
      <c r="AI51" s="134"/>
      <c r="AJ51" s="134"/>
      <c r="AK51" s="134"/>
      <c r="AL51" s="134"/>
      <c r="AM51" s="134"/>
      <c r="AN51" s="134"/>
      <c r="AO51" s="134"/>
      <c r="AQ51" s="1"/>
      <c r="AR51" s="1"/>
      <c r="AS51" s="1"/>
      <c r="AT51" s="1"/>
      <c r="AU51" s="1"/>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row>
    <row r="52" spans="1:82" ht="15.95" customHeight="1" x14ac:dyDescent="0.25">
      <c r="A52" s="53"/>
      <c r="B52" s="54" t="s">
        <v>37</v>
      </c>
      <c r="C52" s="197" t="s">
        <v>46</v>
      </c>
      <c r="D52" s="197"/>
      <c r="E52" s="197"/>
      <c r="F52" s="197"/>
      <c r="G52" s="197"/>
      <c r="H52" s="197"/>
      <c r="I52" s="197"/>
      <c r="J52" s="54" t="s">
        <v>47</v>
      </c>
      <c r="K52" s="198" t="s">
        <v>48</v>
      </c>
      <c r="L52" s="198"/>
      <c r="M52" s="198"/>
      <c r="N52" s="198"/>
      <c r="O52" s="198"/>
      <c r="P52" s="55"/>
      <c r="Q52" s="55"/>
      <c r="R52" s="55"/>
      <c r="S52" s="55"/>
      <c r="T52" s="55"/>
      <c r="U52" s="55"/>
      <c r="V52" s="56"/>
      <c r="W52" s="57"/>
      <c r="X52" s="58"/>
      <c r="Y52" s="199" t="s">
        <v>28</v>
      </c>
      <c r="Z52" s="199"/>
      <c r="AA52" s="199"/>
      <c r="AB52" s="199"/>
      <c r="AC52" s="58"/>
      <c r="AD52" s="59"/>
      <c r="AE52" s="141">
        <f>SUM(契_税抜き金額合計)</f>
        <v>0</v>
      </c>
      <c r="AF52" s="134"/>
      <c r="AG52" s="134"/>
      <c r="AH52" s="134"/>
      <c r="AI52" s="134"/>
      <c r="AJ52" s="134"/>
      <c r="AK52" s="134">
        <f>SUM(契_消費税)</f>
        <v>0</v>
      </c>
      <c r="AL52" s="134"/>
      <c r="AM52" s="134"/>
      <c r="AN52" s="134"/>
      <c r="AO52" s="134"/>
      <c r="AQ52" s="1"/>
      <c r="AR52" s="1"/>
      <c r="AS52" s="1"/>
      <c r="AT52" s="1"/>
      <c r="AU52" s="1"/>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row>
    <row r="53" spans="1:82" ht="15.95" customHeight="1" x14ac:dyDescent="0.35">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60"/>
      <c r="AF53" s="60"/>
      <c r="AG53" s="60"/>
      <c r="AH53" s="60"/>
      <c r="AI53" s="60"/>
      <c r="AJ53" s="61"/>
      <c r="AK53" s="61"/>
      <c r="AL53" s="61"/>
      <c r="AM53" s="61"/>
      <c r="AN53" s="61"/>
      <c r="AO53" s="61"/>
      <c r="AP53" s="62"/>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row>
    <row r="54" spans="1:82" ht="12" customHeight="1" x14ac:dyDescent="0.25">
      <c r="J54" s="10"/>
      <c r="K54" s="10"/>
      <c r="L54" s="10"/>
      <c r="M54" s="10"/>
      <c r="N54" s="10"/>
      <c r="S54" s="10"/>
      <c r="T54" s="10"/>
      <c r="U54" s="10"/>
      <c r="AP54" s="10"/>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5"/>
      <c r="BY54" s="5"/>
      <c r="BZ54" s="5"/>
      <c r="CA54" s="8"/>
      <c r="CB54" s="8"/>
      <c r="CC54" s="8"/>
    </row>
    <row r="55" spans="1:82" ht="12" customHeight="1" x14ac:dyDescent="0.25">
      <c r="J55" s="10"/>
      <c r="K55" s="10"/>
      <c r="L55" s="10"/>
      <c r="M55" s="10"/>
      <c r="N55" s="10"/>
      <c r="O55" s="10"/>
      <c r="P55" s="10"/>
      <c r="Q55" s="10"/>
      <c r="R55" s="10"/>
      <c r="S55" s="10"/>
      <c r="T55" s="10"/>
      <c r="U55" s="10"/>
      <c r="AL55" s="10"/>
      <c r="AM55" s="10"/>
      <c r="AN55" s="10"/>
      <c r="AO55" s="10"/>
      <c r="AP55" s="10"/>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row>
    <row r="56" spans="1:82" ht="12" customHeight="1" x14ac:dyDescent="0.25">
      <c r="A56" s="10"/>
      <c r="B56" s="10"/>
      <c r="C56" s="10"/>
      <c r="D56" s="10"/>
      <c r="E56" s="10"/>
      <c r="F56" s="10"/>
      <c r="G56" s="10"/>
      <c r="H56" s="10"/>
      <c r="I56" s="10"/>
      <c r="J56" s="10"/>
      <c r="K56" s="10"/>
      <c r="L56" s="10"/>
      <c r="M56" s="10"/>
      <c r="N56" s="10"/>
      <c r="O56" s="10"/>
      <c r="P56" s="10"/>
      <c r="Q56" s="10"/>
      <c r="R56" s="10"/>
      <c r="S56" s="10"/>
      <c r="T56" s="10"/>
      <c r="U56" s="10"/>
      <c r="AL56" s="10"/>
      <c r="AM56" s="10"/>
      <c r="AN56" s="10"/>
      <c r="AO56" s="10"/>
      <c r="AP56" s="10"/>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row>
    <row r="57" spans="1:82" ht="12" customHeight="1" x14ac:dyDescent="0.25">
      <c r="A57" s="10"/>
      <c r="B57" s="10"/>
      <c r="C57" s="10"/>
      <c r="D57" s="10"/>
      <c r="E57" s="10"/>
      <c r="F57" s="10"/>
      <c r="G57" s="10"/>
      <c r="H57" s="10"/>
      <c r="I57" s="10"/>
      <c r="J57" s="10"/>
      <c r="K57" s="10"/>
      <c r="L57" s="10"/>
      <c r="M57" s="10"/>
      <c r="N57" s="10"/>
      <c r="O57" s="10"/>
      <c r="P57" s="10"/>
      <c r="Q57" s="10"/>
      <c r="R57" s="10"/>
      <c r="S57" s="10"/>
      <c r="T57" s="10"/>
      <c r="U57" s="10"/>
      <c r="AL57" s="10"/>
      <c r="AM57" s="10"/>
      <c r="AN57" s="10"/>
      <c r="AO57" s="10"/>
      <c r="AP57" s="10"/>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row>
    <row r="58" spans="1:82" ht="12" customHeight="1" x14ac:dyDescent="0.25">
      <c r="A58" s="10"/>
      <c r="B58" s="10"/>
      <c r="C58" s="10"/>
      <c r="D58" s="10"/>
      <c r="E58" s="10"/>
      <c r="F58" s="10"/>
      <c r="G58" s="10"/>
      <c r="H58" s="10"/>
      <c r="I58" s="10"/>
      <c r="J58" s="10"/>
      <c r="K58" s="10"/>
      <c r="L58" s="10"/>
      <c r="M58" s="10"/>
      <c r="N58" s="10"/>
      <c r="O58" s="10"/>
      <c r="P58" s="10"/>
      <c r="Q58" s="10"/>
      <c r="R58" s="10"/>
      <c r="S58" s="10"/>
      <c r="T58" s="10"/>
      <c r="U58" s="10"/>
      <c r="AL58" s="10"/>
      <c r="AM58" s="10"/>
      <c r="AN58" s="10"/>
      <c r="AO58" s="10"/>
      <c r="AP58" s="10"/>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row>
    <row r="59" spans="1:82" ht="14.1" customHeight="1" x14ac:dyDescent="0.25">
      <c r="A59" s="10"/>
      <c r="B59" s="10"/>
      <c r="C59" s="10"/>
      <c r="D59" s="10"/>
      <c r="E59" s="10"/>
      <c r="F59" s="10"/>
      <c r="G59" s="10"/>
      <c r="H59" s="10"/>
      <c r="I59" s="10"/>
      <c r="J59" s="10"/>
      <c r="K59" s="10"/>
      <c r="L59" s="10"/>
      <c r="M59" s="10"/>
      <c r="N59" s="10"/>
      <c r="O59" s="10"/>
      <c r="P59" s="10"/>
      <c r="Q59" s="10"/>
      <c r="R59" s="10"/>
      <c r="S59" s="10"/>
      <c r="T59" s="10"/>
      <c r="U59" s="10"/>
      <c r="AP59" s="10"/>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row>
    <row r="60" spans="1:82" ht="14.1" customHeight="1" x14ac:dyDescent="0.25">
      <c r="A60" s="10"/>
      <c r="B60" s="10"/>
      <c r="C60" s="10"/>
      <c r="D60" s="10"/>
      <c r="E60" s="10"/>
      <c r="F60" s="10"/>
      <c r="G60" s="10"/>
      <c r="H60" s="10"/>
      <c r="I60" s="10"/>
      <c r="J60" s="10"/>
      <c r="K60" s="10"/>
      <c r="L60" s="10"/>
      <c r="M60" s="10"/>
      <c r="N60" s="10"/>
      <c r="O60" s="10"/>
      <c r="P60" s="10"/>
      <c r="Q60" s="10"/>
      <c r="R60" s="10"/>
      <c r="S60" s="10"/>
      <c r="T60" s="10"/>
      <c r="U60" s="10"/>
      <c r="AP60" s="10"/>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row>
  </sheetData>
  <sheetProtection algorithmName="SHA-512" hashValue="mUjjsuAFjgkOv1YjBUSnTDvXDvQ2WzhtSc+eRh2g5Xl0OBuMM9uqQOVaJAKRZv1m3WtOgPgRUDNvqlROgsp1tg==" saltValue="nB96yREpDlGApcEWyLXwsA==" spinCount="100000" sheet="1" objects="1" scenarios="1" selectLockedCells="1"/>
  <mergeCells count="168">
    <mergeCell ref="H51:I51"/>
    <mergeCell ref="J51:U51"/>
    <mergeCell ref="Y51:AB51"/>
    <mergeCell ref="AE51:AJ51"/>
    <mergeCell ref="AK51:AO51"/>
    <mergeCell ref="C52:I52"/>
    <mergeCell ref="K52:O52"/>
    <mergeCell ref="Y52:AB52"/>
    <mergeCell ref="AE52:AJ52"/>
    <mergeCell ref="AK52:AO52"/>
    <mergeCell ref="C47:J47"/>
    <mergeCell ref="AE47:AJ47"/>
    <mergeCell ref="AK47:AO47"/>
    <mergeCell ref="C48:G48"/>
    <mergeCell ref="H48:I48"/>
    <mergeCell ref="J48:S48"/>
    <mergeCell ref="W48:Y48"/>
    <mergeCell ref="Z48:AB48"/>
    <mergeCell ref="H50:I50"/>
    <mergeCell ref="J50:S50"/>
    <mergeCell ref="W50:Y50"/>
    <mergeCell ref="Z50:AB50"/>
    <mergeCell ref="AE50:AJ50"/>
    <mergeCell ref="AK50:AO50"/>
    <mergeCell ref="AE48:AJ48"/>
    <mergeCell ref="AK48:AO48"/>
    <mergeCell ref="H49:I49"/>
    <mergeCell ref="J49:S49"/>
    <mergeCell ref="W49:Y49"/>
    <mergeCell ref="Z49:AB49"/>
    <mergeCell ref="AE49:AJ49"/>
    <mergeCell ref="AK49:AO49"/>
    <mergeCell ref="Z45:AD45"/>
    <mergeCell ref="AE45:AJ45"/>
    <mergeCell ref="AK45:AO45"/>
    <mergeCell ref="A46:B46"/>
    <mergeCell ref="C46:G46"/>
    <mergeCell ref="H46:I46"/>
    <mergeCell ref="J46:R46"/>
    <mergeCell ref="S46:V46"/>
    <mergeCell ref="W46:Y46"/>
    <mergeCell ref="Z46:AD46"/>
    <mergeCell ref="A45:B45"/>
    <mergeCell ref="C45:G45"/>
    <mergeCell ref="H45:I45"/>
    <mergeCell ref="J45:R45"/>
    <mergeCell ref="S45:V45"/>
    <mergeCell ref="W45:Y45"/>
    <mergeCell ref="AE46:AJ46"/>
    <mergeCell ref="AK46:AO46"/>
    <mergeCell ref="A44:B44"/>
    <mergeCell ref="C44:G44"/>
    <mergeCell ref="H44:I44"/>
    <mergeCell ref="J44:R44"/>
    <mergeCell ref="S44:V44"/>
    <mergeCell ref="W44:Y44"/>
    <mergeCell ref="Z44:AD44"/>
    <mergeCell ref="AE44:AJ44"/>
    <mergeCell ref="AK44:AO44"/>
    <mergeCell ref="A43:B43"/>
    <mergeCell ref="C43:G43"/>
    <mergeCell ref="H43:I43"/>
    <mergeCell ref="J43:R43"/>
    <mergeCell ref="S43:V43"/>
    <mergeCell ref="W43:Y43"/>
    <mergeCell ref="Z43:AD43"/>
    <mergeCell ref="AE43:AJ43"/>
    <mergeCell ref="AK43:AO43"/>
    <mergeCell ref="A42:B42"/>
    <mergeCell ref="C42:G42"/>
    <mergeCell ref="H42:I42"/>
    <mergeCell ref="J42:R42"/>
    <mergeCell ref="S42:V42"/>
    <mergeCell ref="W42:Y42"/>
    <mergeCell ref="Z42:AD42"/>
    <mergeCell ref="AE42:AJ42"/>
    <mergeCell ref="AK42:AO42"/>
    <mergeCell ref="AK40:AO40"/>
    <mergeCell ref="A41:B41"/>
    <mergeCell ref="C41:G41"/>
    <mergeCell ref="H41:I41"/>
    <mergeCell ref="J41:R41"/>
    <mergeCell ref="S41:V41"/>
    <mergeCell ref="W41:Y41"/>
    <mergeCell ref="Z41:AD41"/>
    <mergeCell ref="AE41:AJ41"/>
    <mergeCell ref="AK41:AO41"/>
    <mergeCell ref="A35:G35"/>
    <mergeCell ref="H35:N35"/>
    <mergeCell ref="O35:U35"/>
    <mergeCell ref="V35:AB35"/>
    <mergeCell ref="AC35:AI35"/>
    <mergeCell ref="A40:B40"/>
    <mergeCell ref="H40:I40"/>
    <mergeCell ref="J40:R40"/>
    <mergeCell ref="S40:V40"/>
    <mergeCell ref="A36:G36"/>
    <mergeCell ref="H36:N36"/>
    <mergeCell ref="O36:U36"/>
    <mergeCell ref="V36:AB36"/>
    <mergeCell ref="W40:Y40"/>
    <mergeCell ref="Z40:AD40"/>
    <mergeCell ref="AC36:AI36"/>
    <mergeCell ref="A37:G37"/>
    <mergeCell ref="H37:N37"/>
    <mergeCell ref="O37:U37"/>
    <mergeCell ref="V37:AB37"/>
    <mergeCell ref="AC37:AI37"/>
    <mergeCell ref="AE40:AJ40"/>
    <mergeCell ref="C40:G40"/>
    <mergeCell ref="A39:R39"/>
    <mergeCell ref="A18:J18"/>
    <mergeCell ref="A20:J20"/>
    <mergeCell ref="AK22:AO22"/>
    <mergeCell ref="P24:AO24"/>
    <mergeCell ref="A24:O24"/>
    <mergeCell ref="A28:Q28"/>
    <mergeCell ref="A30:F31"/>
    <mergeCell ref="G30:R31"/>
    <mergeCell ref="S31:Y31"/>
    <mergeCell ref="Z31:AG31"/>
    <mergeCell ref="K22:O22"/>
    <mergeCell ref="AF22:AJ22"/>
    <mergeCell ref="A22:J22"/>
    <mergeCell ref="K20:O20"/>
    <mergeCell ref="W20:AA20"/>
    <mergeCell ref="A34:G34"/>
    <mergeCell ref="H34:N34"/>
    <mergeCell ref="O34:U34"/>
    <mergeCell ref="V34:AB34"/>
    <mergeCell ref="AC34:AI34"/>
    <mergeCell ref="A33:H33"/>
    <mergeCell ref="BI9:BI10"/>
    <mergeCell ref="BJ9:BJ10"/>
    <mergeCell ref="Q10:T10"/>
    <mergeCell ref="Q12:T12"/>
    <mergeCell ref="V12:AA12"/>
    <mergeCell ref="AD12:AG12"/>
    <mergeCell ref="AI12:AN12"/>
    <mergeCell ref="BC9:BC10"/>
    <mergeCell ref="BD9:BD10"/>
    <mergeCell ref="BE9:BE10"/>
    <mergeCell ref="BF9:BF10"/>
    <mergeCell ref="BG9:BG10"/>
    <mergeCell ref="BH9:BH10"/>
    <mergeCell ref="V10:AN10"/>
    <mergeCell ref="BH15:BH16"/>
    <mergeCell ref="BI15:BI16"/>
    <mergeCell ref="K18:O18"/>
    <mergeCell ref="X18:AA18"/>
    <mergeCell ref="BF15:BF16"/>
    <mergeCell ref="BG15:BG16"/>
    <mergeCell ref="S15:AA15"/>
    <mergeCell ref="A3:O3"/>
    <mergeCell ref="Q6:T6"/>
    <mergeCell ref="V6:W6"/>
    <mergeCell ref="Y6:AA6"/>
    <mergeCell ref="Q8:T8"/>
    <mergeCell ref="V8:AN8"/>
    <mergeCell ref="A1:V1"/>
    <mergeCell ref="Y1:AD1"/>
    <mergeCell ref="AE1:AF1"/>
    <mergeCell ref="AG1:AH1"/>
    <mergeCell ref="AJ1:AK1"/>
    <mergeCell ref="AM1:AN1"/>
    <mergeCell ref="BC15:BC16"/>
    <mergeCell ref="BD15:BD16"/>
    <mergeCell ref="BE15:BE16"/>
  </mergeCells>
  <phoneticPr fontId="3"/>
  <dataValidations count="46">
    <dataValidation type="whole" allowBlank="1" showInputMessage="1" showErrorMessage="1" errorTitle="登録番号の確認" error="１３桁の数字の１２桁目を入力して下さい。" sqref="AN15" xr:uid="{ACEA56C1-B004-49D6-8764-76E812702D00}">
      <formula1>0</formula1>
      <formula2>9</formula2>
    </dataValidation>
    <dataValidation type="whole" allowBlank="1" showInputMessage="1" showErrorMessage="1" errorTitle="登録番号の確認" error="１３桁の数字の１１桁目を入力して下さい。" sqref="AM15" xr:uid="{E195E0AC-73B2-4D93-BD24-AD19FF8ADE9F}">
      <formula1>0</formula1>
      <formula2>9</formula2>
    </dataValidation>
    <dataValidation type="whole" allowBlank="1" showInputMessage="1" showErrorMessage="1" errorTitle="登録番号の確認" error="１３桁の数字の１０桁目を入力して下さい。" sqref="AL15" xr:uid="{6ED2DCC7-83D8-449C-AC19-E1C3216E63C7}">
      <formula1>0</formula1>
      <formula2>9</formula2>
    </dataValidation>
    <dataValidation type="whole" allowBlank="1" showInputMessage="1" showErrorMessage="1" errorTitle="登録番号の確認" error="１３桁の数字の９桁目を入力して下さい。" sqref="AK15" xr:uid="{21E3D459-9BF6-426B-87BB-A08ACA7A3B1B}">
      <formula1>0</formula1>
      <formula2>9</formula2>
    </dataValidation>
    <dataValidation type="whole" allowBlank="1" showInputMessage="1" showErrorMessage="1" errorTitle="登録番号の確認" error="１３桁の数字の８桁目を入力して下さい。" sqref="AJ15" xr:uid="{10631D3D-E015-4A61-B56C-BE10F7DE9C8B}">
      <formula1>0</formula1>
      <formula2>9</formula2>
    </dataValidation>
    <dataValidation type="whole" allowBlank="1" showInputMessage="1" showErrorMessage="1" errorTitle="登録番号の確認" error="１３桁の数字の７桁目を入力して下さい。" sqref="AI15" xr:uid="{20EE7358-E278-40D3-A515-8251A65AF08F}">
      <formula1>0</formula1>
      <formula2>9</formula2>
    </dataValidation>
    <dataValidation type="whole" allowBlank="1" showInputMessage="1" showErrorMessage="1" errorTitle="登録番号の確認" error="１３桁の数字の６桁目を入力して下さい。" sqref="AH15" xr:uid="{C6B8528D-4151-4F08-B81C-27E927A043B1}">
      <formula1>0</formula1>
      <formula2>9</formula2>
    </dataValidation>
    <dataValidation type="whole" allowBlank="1" showInputMessage="1" showErrorMessage="1" errorTitle="登録番号の確認" error="１３桁の数字の５桁目を入力して下さい。" sqref="AG15" xr:uid="{E4338FE0-410D-44FF-A143-8B4A2E46412A}">
      <formula1>0</formula1>
      <formula2>9</formula2>
    </dataValidation>
    <dataValidation type="whole" allowBlank="1" showInputMessage="1" showErrorMessage="1" errorTitle="登録番号の確認" error="１３桁の数字の４桁目を入力して下さい。" sqref="AF15" xr:uid="{698DF01D-4601-4420-97DB-25611053D142}">
      <formula1>0</formula1>
      <formula2>9</formula2>
    </dataValidation>
    <dataValidation type="whole" allowBlank="1" showInputMessage="1" showErrorMessage="1" errorTitle="登録番号の確認" error="１３桁の数字の３桁目を入力して下さい。" sqref="AE15" xr:uid="{704AE9CF-2AFC-40BF-9E2F-E4A881F6C5B9}">
      <formula1>0</formula1>
      <formula2>9</formula2>
    </dataValidation>
    <dataValidation type="whole" allowBlank="1" showInputMessage="1" showErrorMessage="1" errorTitle="登録番号の確認" error="１３桁の数字の２桁目を入力して下さい。" sqref="AD15" xr:uid="{3395143D-67DD-48C5-9916-E083B7AE97B5}">
      <formula1>0</formula1>
      <formula2>9</formula2>
    </dataValidation>
    <dataValidation type="whole" allowBlank="1" showInputMessage="1" showErrorMessage="1" errorTitle="登録番号の確認" error="１３桁の数字の１桁目を入力して下さい。" sqref="AC15" xr:uid="{E03F3F2D-E348-4C7A-A8B2-E843CEE4AB1E}">
      <formula1>0</formula1>
      <formula2>9</formula2>
    </dataValidation>
    <dataValidation type="list" allowBlank="1" showInputMessage="1" sqref="W42:Y46 W41:Y41" xr:uid="{92ACD017-B356-4157-9C11-2EE434167114}">
      <formula1>"式,個,台,ｔ,m,m2,m3,kg,人,月,日,回,本,組,袋,枚,巻,箇所"</formula1>
    </dataValidation>
    <dataValidation type="list" allowBlank="1" showInputMessage="1" showErrorMessage="1" errorTitle="入力エラー" error="軽減税率対象の場合は、※を選択して下さい。_x000a_非課税、不課税の場合は、◇を選択して下さい。_x000a_上記以外は、空白となります。" sqref="H41:I46" xr:uid="{6B711B38-C8E5-4407-A799-865AA1AE1D0B}">
      <formula1>"※,◎,◇"</formula1>
    </dataValidation>
    <dataValidation type="list" allowBlank="1" showInputMessage="1" showErrorMessage="1" sqref="K52" xr:uid="{FA062C3D-D310-4927-AE11-D1FBBC0DCFF8}">
      <formula1>"切り捨て,切り上げ,四捨五入"</formula1>
    </dataValidation>
    <dataValidation type="whole" allowBlank="1" showInputMessage="1" showErrorMessage="1" errorTitle="登録番号の確認" error="１３桁の数字の１３桁目を入力して下さい。" sqref="AO15" xr:uid="{76DD46BD-C2F6-4B3E-B7BC-66C96ACB2B08}">
      <formula1>0</formula1>
      <formula2>9</formula2>
    </dataValidation>
    <dataValidation type="whole" imeMode="halfAlpha" allowBlank="1" showInputMessage="1" showErrorMessage="1" errorTitle="入力エラー" error="注文書に記載された工事番号の下２桁目を入力して下さい" sqref="Z22" xr:uid="{8532F4C6-F47C-4023-A1BF-C8202F9D0EB5}">
      <formula1>0</formula1>
      <formula2>9</formula2>
    </dataValidation>
    <dataValidation type="whole" imeMode="halfAlpha" allowBlank="1" showInputMessage="1" showErrorMessage="1" errorTitle="取引先コードの確認" error="注文書に記載された取引先コードの７桁目を入力して下さい" sqref="BI9:BI10 BG8 V18" xr:uid="{E7728F9D-2C86-4DF4-84DE-CAD5A118E406}">
      <formula1>0</formula1>
      <formula2>9</formula2>
    </dataValidation>
    <dataValidation type="whole" imeMode="halfAlpha" allowBlank="1" showInputMessage="1" showErrorMessage="1" errorTitle="取引先コードの確認" error="注文書に記載された取引先コードの６桁目を入力して下さい" sqref="BH9:BH10 BF8 U18" xr:uid="{F251CA37-F131-4F3A-BDB9-E8EF96EC022B}">
      <formula1>0</formula1>
      <formula2>9</formula2>
    </dataValidation>
    <dataValidation type="whole" imeMode="halfAlpha" allowBlank="1" showInputMessage="1" showErrorMessage="1" errorTitle="取引先コードの確認" error="注文書に記載された取引先コードの５桁目を入力して下さい" sqref="BG9:BG10 BE8 T18" xr:uid="{7CFBBCD5-8D77-47B7-AA97-BCADCD3A303D}">
      <formula1>0</formula1>
      <formula2>9</formula2>
    </dataValidation>
    <dataValidation type="whole" imeMode="halfAlpha" allowBlank="1" showInputMessage="1" showErrorMessage="1" errorTitle="取引先コードの確認" error="注文書に記載された取引先コードの４桁目を入力して下さい" sqref="BF9:BF10 BD8 S18" xr:uid="{4CC3F87A-E666-4F1D-B318-B0194671652D}">
      <formula1>0</formula1>
      <formula2>9</formula2>
    </dataValidation>
    <dataValidation type="whole" imeMode="halfAlpha" allowBlank="1" showInputMessage="1" showErrorMessage="1" errorTitle="取引先コードの確認" error="注文書に記載された取引先コードの３桁目を入力して下さい" sqref="BE9:BE10 BC8 R18" xr:uid="{3ED5D3BC-A647-43D5-982E-4FA48A7764F1}">
      <formula1>0</formula1>
      <formula2>9</formula2>
    </dataValidation>
    <dataValidation type="whole" imeMode="halfAlpha" allowBlank="1" showInputMessage="1" showErrorMessage="1" errorTitle="取引先コードの確認" error="注文書に記載された取引先コードの２桁目を入力して下さい" sqref="BB8:BB9 BD9:BD10 Q18" xr:uid="{F7D70614-54CD-4F03-9FB2-338BA0E414C2}">
      <formula1>0</formula1>
      <formula2>9</formula2>
    </dataValidation>
    <dataValidation type="whole" imeMode="halfAlpha" allowBlank="1" showInputMessage="1" showErrorMessage="1" errorTitle="取引先コードの確認" error="注文書に記載された取引先コードの１桁目を入力して下さい" sqref="BA8:BA9 BC9:BC10 P18" xr:uid="{340297FF-5B68-4804-B98C-42D81CBDE823}">
      <formula1>0</formula1>
      <formula2>9</formula2>
    </dataValidation>
    <dataValidation type="whole" imeMode="halfAlpha" allowBlank="1" showInputMessage="1" showErrorMessage="1" errorTitle="取引先コードの確認" error="注文書に記載された取引先コードの８桁目を入力して下さい" sqref="BJ9:BJ10 BH8 W18" xr:uid="{D498D17F-1A0F-443B-AB87-717AA5F34C12}">
      <formula1>0</formula1>
      <formula2>9</formula2>
    </dataValidation>
    <dataValidation type="list" imeMode="halfAlpha" showDropDown="1" showInputMessage="1" showErrorMessage="1" errorTitle="入力エラー" error="注文書に記載された工事番号の１桁目を入力してください" sqref="P22" xr:uid="{F352579D-51EC-42F5-B683-737C6328BD58}">
      <formula1>"0,1,2,3,4,5,6,7,8,9,A"</formula1>
    </dataValidation>
    <dataValidation type="whole" imeMode="halfAlpha" showInputMessage="1" showErrorMessage="1" errorTitle="入力エラー" error="注文書に記載された工事番号の２桁目を入力して下さい" sqref="Q22" xr:uid="{177052BE-4BDF-46CF-A88D-49B1B9B9030C}">
      <formula1>0</formula1>
      <formula2>9</formula2>
    </dataValidation>
    <dataValidation type="whole" imeMode="halfAlpha" showInputMessage="1" showErrorMessage="1" errorTitle="入力エラー" error="注文書に記載された工事番号の３桁目を入力して下さい" sqref="R22" xr:uid="{3084719C-FCB2-439F-A1B1-0BBB449D41B1}">
      <formula1>0</formula1>
      <formula2>9</formula2>
    </dataValidation>
    <dataValidation type="whole" imeMode="halfAlpha" showInputMessage="1" showErrorMessage="1" errorTitle="入力エラー" error="注文書に記載された工事番号の４桁目を入力して下さい" sqref="S22" xr:uid="{5558060D-CC3D-4A3C-8A5D-614A8DAEBBD1}">
      <formula1>0</formula1>
      <formula2>9</formula2>
    </dataValidation>
    <dataValidation type="whole" imeMode="halfAlpha" showInputMessage="1" showErrorMessage="1" errorTitle="入力エラー" error="注文書に記載された工事番号の５桁目を入力して下さい" sqref="T22" xr:uid="{364CB972-06EC-4A8C-80D9-944EECF9D9F7}">
      <formula1>0</formula1>
      <formula2>9</formula2>
    </dataValidation>
    <dataValidation type="whole" imeMode="halfAlpha" showInputMessage="1" showErrorMessage="1" errorTitle="入力エラー" error="注文書に記載された工事番号の６桁目を入力して下さい" sqref="U22" xr:uid="{9A0720F5-2D6B-4997-B3DE-6E58212C0302}">
      <formula1>0</formula1>
      <formula2>9</formula2>
    </dataValidation>
    <dataValidation type="whole" imeMode="halfAlpha" allowBlank="1" showInputMessage="1" showErrorMessage="1" errorTitle="入力エラー" error="注文書に記載された工事番号の７桁目を入力して下さい" sqref="V22" xr:uid="{E2A50433-B2F3-4A82-8F0C-CC7AD7AB8146}">
      <formula1>0</formula1>
      <formula2>9</formula2>
    </dataValidation>
    <dataValidation type="whole" imeMode="halfAlpha" allowBlank="1" showInputMessage="1" showErrorMessage="1" errorTitle="入力エラー" error="注文書に記載された工事番号の１０桁目を入力して下さい" sqref="BJ13:BJ15 Y22" xr:uid="{41517690-7F1E-414B-A58B-2B8048010452}">
      <formula1>0</formula1>
      <formula2>9</formula2>
    </dataValidation>
    <dataValidation type="whole" imeMode="halfAlpha" allowBlank="1" showInputMessage="1" showErrorMessage="1" errorTitle="入力エラー" error="注文書に記載された工事番号の９桁目を入力して下さい" sqref="X18 O16 X22" xr:uid="{785F03E0-C092-4DF7-83E1-297A92A36243}">
      <formula1>0</formula1>
      <formula2>9</formula2>
    </dataValidation>
    <dataValidation type="whole" imeMode="halfAlpha" allowBlank="1" showInputMessage="1" showErrorMessage="1" errorTitle="入力エラー" error="注文書に記載された工事番号の８桁目を入力して下さい" sqref="W22" xr:uid="{B42C7F92-EF0C-4CA1-823C-AF6360611939}">
      <formula1>0</formula1>
      <formula2>9</formula2>
    </dataValidation>
    <dataValidation type="whole" imeMode="halfAlpha" allowBlank="1" showInputMessage="1" showErrorMessage="1" errorTitle="入力エラー" error="注文書に記載された工事番号の下_x000a_２桁目を入力して下さい" sqref="BL13:BL15" xr:uid="{92B14A56-BDE1-4B4D-87BB-D1199DABD6A6}">
      <formula1>0</formula1>
      <formula2>9</formula2>
    </dataValidation>
    <dataValidation type="whole" imeMode="halfAlpha" allowBlank="1" showInputMessage="1" showErrorMessage="1" errorTitle="入力エラー" error="注文書に記載された工事番号の下１桁目を入力して下さい" sqref="BM13:BM15 AA22" xr:uid="{0DCA1FAE-F62B-4DA1-B6A4-1B2CBFD0824E}">
      <formula1>0</formula1>
      <formula2>9</formula2>
    </dataValidation>
    <dataValidation type="whole" imeMode="halfAlpha" allowBlank="1" showInputMessage="1" showErrorMessage="1" errorTitle="入力エラー" error="注文書に記載された注文番号の１桁目を入力して下さい" sqref="BC15:BC16 P20" xr:uid="{FB9C1711-F782-4129-BEA0-09078A381442}">
      <formula1>0</formula1>
      <formula2>9</formula2>
    </dataValidation>
    <dataValidation type="whole" imeMode="halfAlpha" allowBlank="1" showInputMessage="1" showErrorMessage="1" errorTitle="入力エラー" error="注文書に記載された注文番号の２桁目を入力して下さい" sqref="BD15:BD16 Q20" xr:uid="{AA94C0A3-8116-4C17-A7EE-0446899D82A1}">
      <formula1>0</formula1>
      <formula2>9</formula2>
    </dataValidation>
    <dataValidation type="whole" imeMode="halfAlpha" allowBlank="1" showInputMessage="1" showErrorMessage="1" errorTitle="入力エラー" error="注文書に記載された注文番号の３桁目を入力して下さい" sqref="BE15:BE16 R20" xr:uid="{6F4CA468-7EC1-4ADC-8B61-A64BA5F7ECCF}">
      <formula1>0</formula1>
      <formula2>9</formula2>
    </dataValidation>
    <dataValidation type="whole" imeMode="halfAlpha" allowBlank="1" showInputMessage="1" showErrorMessage="1" errorTitle="入力エラー" error="注文書に記載された注文番号の４桁目を入力して下さい" sqref="BF15:BF16 S20" xr:uid="{F5E03F63-9439-49AD-B6EE-775E2DE73879}">
      <formula1>0</formula1>
      <formula2>9</formula2>
    </dataValidation>
    <dataValidation type="whole" imeMode="halfAlpha" allowBlank="1" showInputMessage="1" showErrorMessage="1" errorTitle="入力エラー" error="注文書に記載された注文番号の５桁目を入力して下さい" sqref="BG15:BG16 T20" xr:uid="{66B478AC-495D-4B67-9603-07E16F695D75}">
      <formula1>0</formula1>
      <formula2>9</formula2>
    </dataValidation>
    <dataValidation type="whole" imeMode="halfAlpha" allowBlank="1" showInputMessage="1" showErrorMessage="1" errorTitle="入力エラー" error="注文書に記載された注文番号の６桁目を入力して下さい" sqref="BH15:BH16 BF23 BF11 U20" xr:uid="{4B0BA14A-D007-4785-A824-AF5DABCC7328}">
      <formula1>0</formula1>
      <formula2>9</formula2>
    </dataValidation>
    <dataValidation type="whole" imeMode="halfAlpha" allowBlank="1" showInputMessage="1" showErrorMessage="1" errorTitle="入力エラー" error="注文書に記載された注文番号の７桁目を入力して下さい" sqref="BI15:BI16 BG23 BG11 V20" xr:uid="{10E9D023-C333-4F4B-8FBE-3BD57F4DF5EB}">
      <formula1>0</formula1>
      <formula2>9</formula2>
    </dataValidation>
    <dataValidation type="custom" allowBlank="1" showInputMessage="1" showErrorMessage="1" errorTitle="数量　入力値　確認" error="小数点以下１桁まで入力可能です" sqref="S41:V46" xr:uid="{24DDCDDD-A302-4B31-BC49-A8132B5AEC68}">
      <formula1>S41*10=INT(S41*10)</formula1>
    </dataValidation>
    <dataValidation type="custom" allowBlank="1" showInputMessage="1" showErrorMessage="1" errorTitle="金額　入力値　確認" error="入力値は整数となります。" sqref="Z41:AD46" xr:uid="{21923ABC-80DE-4131-9520-00722659D814}">
      <formula1>Z41=INT(Z41)</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47526-5818-4F68-A4EA-2C3A2473E253}">
  <dimension ref="A1:CP60"/>
  <sheetViews>
    <sheetView showGridLines="0" zoomScaleNormal="100" zoomScaleSheetLayoutView="90" workbookViewId="0">
      <selection activeCell="AG1" sqref="AG1:AH1"/>
    </sheetView>
  </sheetViews>
  <sheetFormatPr defaultColWidth="1.77734375" defaultRowHeight="14.1" customHeight="1" x14ac:dyDescent="0.25"/>
  <cols>
    <col min="1" max="2" width="1.33203125" style="1" customWidth="1"/>
    <col min="3" max="35" width="1.77734375" style="1" customWidth="1"/>
    <col min="36" max="41" width="1.6640625" style="1" customWidth="1"/>
    <col min="42" max="42" width="2.109375" style="1" bestFit="1" customWidth="1"/>
    <col min="43" max="43" width="2.109375" style="3" bestFit="1" customWidth="1"/>
    <col min="44" max="94" width="1.77734375" style="3"/>
    <col min="95" max="16384" width="1.77734375" style="1"/>
  </cols>
  <sheetData>
    <row r="1" spans="1:81" ht="15.95" customHeight="1" x14ac:dyDescent="0.25">
      <c r="A1" s="75" t="s">
        <v>0</v>
      </c>
      <c r="B1" s="75"/>
      <c r="C1" s="75"/>
      <c r="D1" s="75"/>
      <c r="E1" s="75"/>
      <c r="F1" s="75"/>
      <c r="G1" s="75"/>
      <c r="H1" s="75"/>
      <c r="I1" s="75"/>
      <c r="J1" s="75"/>
      <c r="K1" s="75"/>
      <c r="L1" s="75"/>
      <c r="M1" s="75"/>
      <c r="N1" s="75"/>
      <c r="O1" s="75"/>
      <c r="P1" s="75"/>
      <c r="Q1" s="75"/>
      <c r="R1" s="75"/>
      <c r="S1" s="75"/>
      <c r="T1" s="75"/>
      <c r="U1" s="75"/>
      <c r="V1" s="75"/>
      <c r="Y1" s="76" t="s">
        <v>1</v>
      </c>
      <c r="Z1" s="76"/>
      <c r="AA1" s="76"/>
      <c r="AB1" s="76"/>
      <c r="AC1" s="76"/>
      <c r="AD1" s="76"/>
      <c r="AE1" s="77">
        <v>20</v>
      </c>
      <c r="AF1" s="77"/>
      <c r="AG1" s="204">
        <v>23</v>
      </c>
      <c r="AH1" s="204"/>
      <c r="AI1" s="2" t="s">
        <v>2</v>
      </c>
      <c r="AJ1" s="205">
        <v>10</v>
      </c>
      <c r="AK1" s="205"/>
      <c r="AL1" s="2" t="s">
        <v>3</v>
      </c>
      <c r="AM1" s="205">
        <v>15</v>
      </c>
      <c r="AN1" s="205"/>
      <c r="AO1" s="2" t="s">
        <v>4</v>
      </c>
    </row>
    <row r="2" spans="1:81" ht="12.95" customHeight="1" x14ac:dyDescent="0.25"/>
    <row r="3" spans="1:81" ht="15.95" customHeight="1" x14ac:dyDescent="0.25">
      <c r="A3" s="83" t="s">
        <v>5</v>
      </c>
      <c r="B3" s="83"/>
      <c r="C3" s="83"/>
      <c r="D3" s="83"/>
      <c r="E3" s="83"/>
      <c r="F3" s="83"/>
      <c r="G3" s="83"/>
      <c r="H3" s="83"/>
      <c r="I3" s="83"/>
      <c r="J3" s="83"/>
      <c r="K3" s="83"/>
      <c r="L3" s="83"/>
      <c r="M3" s="83"/>
      <c r="N3" s="83"/>
      <c r="O3" s="83"/>
    </row>
    <row r="4" spans="1:81" ht="9.9499999999999993" customHeight="1" x14ac:dyDescent="0.25">
      <c r="A4" s="4"/>
      <c r="B4" s="4"/>
      <c r="C4" s="4"/>
      <c r="D4" s="4"/>
      <c r="E4" s="4"/>
      <c r="F4" s="4"/>
      <c r="G4" s="4"/>
      <c r="H4" s="4"/>
      <c r="I4" s="4"/>
      <c r="J4" s="4"/>
      <c r="K4" s="4"/>
      <c r="L4" s="4"/>
      <c r="M4" s="4"/>
      <c r="N4" s="4"/>
      <c r="O4" s="4"/>
    </row>
    <row r="5" spans="1:81" ht="9.9499999999999993" customHeight="1" x14ac:dyDescent="0.25">
      <c r="P5" s="3"/>
      <c r="Q5" s="3"/>
      <c r="R5" s="3"/>
      <c r="S5" s="3"/>
      <c r="T5" s="3"/>
      <c r="U5" s="3"/>
      <c r="V5" s="3"/>
      <c r="W5" s="3"/>
      <c r="X5" s="3"/>
      <c r="Y5" s="3"/>
      <c r="Z5" s="3"/>
      <c r="AA5" s="3"/>
      <c r="AB5" s="3"/>
      <c r="AC5" s="3"/>
      <c r="AD5" s="3"/>
      <c r="AE5" s="3"/>
      <c r="AF5" s="3"/>
      <c r="AG5" s="3"/>
      <c r="AH5" s="3"/>
      <c r="AI5" s="3"/>
      <c r="AJ5" s="3"/>
      <c r="AK5" s="3"/>
      <c r="AL5" s="3"/>
      <c r="AM5" s="3"/>
      <c r="AN5" s="3"/>
      <c r="AO5" s="3"/>
      <c r="AP5" s="3"/>
    </row>
    <row r="6" spans="1:81" ht="12" customHeight="1" x14ac:dyDescent="0.25">
      <c r="P6" s="3"/>
      <c r="Q6" s="84" t="s">
        <v>6</v>
      </c>
      <c r="R6" s="84"/>
      <c r="S6" s="84"/>
      <c r="T6" s="84"/>
      <c r="U6" s="5"/>
      <c r="V6" s="200" t="s">
        <v>49</v>
      </c>
      <c r="W6" s="200"/>
      <c r="X6" s="6" t="s">
        <v>7</v>
      </c>
      <c r="Y6" s="201" t="s">
        <v>50</v>
      </c>
      <c r="Z6" s="201"/>
      <c r="AA6" s="201"/>
      <c r="AB6" s="3"/>
      <c r="AC6" s="3"/>
      <c r="AD6" s="3"/>
      <c r="AE6" s="3"/>
      <c r="AF6" s="3"/>
      <c r="AG6" s="3"/>
      <c r="AH6" s="3"/>
      <c r="AI6" s="3"/>
      <c r="AJ6" s="3"/>
      <c r="AK6" s="3"/>
      <c r="AL6" s="3"/>
      <c r="AM6" s="3"/>
      <c r="AN6" s="3"/>
      <c r="AO6" s="3"/>
      <c r="AP6" s="3"/>
    </row>
    <row r="7" spans="1:81" ht="6" customHeight="1" x14ac:dyDescent="0.25">
      <c r="P7" s="3"/>
      <c r="Q7" s="3"/>
      <c r="R7" s="3"/>
      <c r="S7" s="3"/>
      <c r="T7" s="3"/>
      <c r="U7" s="3"/>
      <c r="V7" s="3"/>
      <c r="W7" s="3"/>
      <c r="X7" s="3"/>
      <c r="Y7" s="3"/>
      <c r="Z7" s="3"/>
      <c r="AA7" s="3"/>
      <c r="AB7" s="3"/>
      <c r="AC7" s="3"/>
      <c r="AD7" s="3"/>
      <c r="AE7" s="3"/>
      <c r="AF7" s="3"/>
      <c r="AG7" s="3"/>
      <c r="AH7" s="3"/>
      <c r="AI7" s="3"/>
      <c r="AJ7" s="3"/>
      <c r="AK7" s="3"/>
      <c r="AL7" s="3"/>
      <c r="AM7" s="3"/>
      <c r="AN7" s="3"/>
      <c r="AO7" s="3"/>
      <c r="AP7" s="3"/>
      <c r="AZ7" s="7"/>
      <c r="BA7" s="7"/>
      <c r="BB7" s="7"/>
      <c r="BC7" s="7"/>
      <c r="BD7" s="7"/>
      <c r="BE7" s="7"/>
      <c r="BF7" s="7"/>
      <c r="BG7" s="7"/>
      <c r="BH7" s="7"/>
      <c r="BI7" s="7"/>
      <c r="BJ7" s="7"/>
      <c r="BQ7" s="8"/>
      <c r="BR7" s="8"/>
      <c r="BS7" s="8"/>
      <c r="BT7" s="8"/>
      <c r="BU7" s="8"/>
      <c r="BV7" s="8"/>
      <c r="BW7" s="8"/>
      <c r="BX7" s="8"/>
      <c r="BY7" s="8"/>
      <c r="BZ7" s="8"/>
      <c r="CA7" s="8"/>
      <c r="CB7" s="8"/>
      <c r="CC7" s="8"/>
    </row>
    <row r="8" spans="1:81" ht="24" customHeight="1" x14ac:dyDescent="0.25">
      <c r="C8" s="202" t="s">
        <v>51</v>
      </c>
      <c r="D8" s="202"/>
      <c r="E8" s="202"/>
      <c r="F8" s="202"/>
      <c r="G8" s="202"/>
      <c r="H8" s="202"/>
      <c r="I8" s="202"/>
      <c r="J8" s="202"/>
      <c r="K8" s="202"/>
      <c r="L8" s="202"/>
      <c r="M8" s="202"/>
      <c r="P8" s="3"/>
      <c r="Q8" s="84" t="s">
        <v>8</v>
      </c>
      <c r="R8" s="84"/>
      <c r="S8" s="84"/>
      <c r="T8" s="84"/>
      <c r="U8" s="5"/>
      <c r="V8" s="203" t="s">
        <v>52</v>
      </c>
      <c r="W8" s="203"/>
      <c r="X8" s="203"/>
      <c r="Y8" s="203"/>
      <c r="Z8" s="203"/>
      <c r="AA8" s="203"/>
      <c r="AB8" s="203"/>
      <c r="AC8" s="203"/>
      <c r="AD8" s="203"/>
      <c r="AE8" s="203"/>
      <c r="AF8" s="203"/>
      <c r="AG8" s="203"/>
      <c r="AH8" s="203"/>
      <c r="AI8" s="203"/>
      <c r="AJ8" s="203"/>
      <c r="AK8" s="203"/>
      <c r="AL8" s="203"/>
      <c r="AM8" s="203"/>
      <c r="AN8" s="203"/>
      <c r="AO8" s="3"/>
      <c r="AP8" s="3"/>
      <c r="AR8" s="5"/>
      <c r="AS8" s="5"/>
      <c r="AT8" s="5"/>
      <c r="AU8" s="5"/>
      <c r="AV8" s="5"/>
      <c r="AW8" s="5"/>
      <c r="AX8" s="5"/>
      <c r="AY8" s="5"/>
      <c r="AZ8" s="5"/>
      <c r="BA8" s="9"/>
      <c r="BB8" s="9"/>
      <c r="BC8" s="9"/>
      <c r="BD8" s="9"/>
      <c r="BE8" s="9"/>
      <c r="BF8" s="9"/>
      <c r="BG8" s="9"/>
      <c r="BH8" s="9"/>
      <c r="BI8" s="7"/>
      <c r="BJ8" s="7"/>
      <c r="BQ8" s="8"/>
      <c r="BR8" s="8"/>
      <c r="BS8" s="8"/>
      <c r="BT8" s="8"/>
      <c r="BU8" s="8"/>
      <c r="BV8" s="8"/>
      <c r="BW8" s="8"/>
      <c r="BX8" s="8"/>
      <c r="BY8" s="8"/>
      <c r="BZ8" s="8"/>
      <c r="CA8" s="8"/>
      <c r="CB8" s="8"/>
      <c r="CC8" s="8"/>
    </row>
    <row r="9" spans="1:81" ht="6" customHeight="1" x14ac:dyDescent="0.25">
      <c r="P9" s="3"/>
      <c r="Q9" s="5"/>
      <c r="R9" s="5"/>
      <c r="S9" s="5"/>
      <c r="T9" s="5"/>
      <c r="U9" s="5"/>
      <c r="V9" s="5"/>
      <c r="W9" s="5"/>
      <c r="X9" s="5"/>
      <c r="Y9" s="5"/>
      <c r="Z9" s="5"/>
      <c r="AA9" s="5"/>
      <c r="AB9" s="5"/>
      <c r="AC9" s="5"/>
      <c r="AD9" s="5"/>
      <c r="AE9" s="5"/>
      <c r="AF9" s="5"/>
      <c r="AG9" s="5"/>
      <c r="AH9" s="5"/>
      <c r="AI9" s="5"/>
      <c r="AJ9" s="5"/>
      <c r="AK9" s="5"/>
      <c r="AL9" s="5"/>
      <c r="AM9" s="5"/>
      <c r="AN9" s="5"/>
      <c r="AO9" s="3"/>
      <c r="AP9" s="3"/>
      <c r="AR9" s="5"/>
      <c r="AS9" s="5"/>
      <c r="AT9" s="5"/>
      <c r="AU9" s="5"/>
      <c r="AV9" s="5"/>
      <c r="AW9" s="5"/>
      <c r="AX9" s="5"/>
      <c r="AY9" s="5"/>
      <c r="AZ9" s="5"/>
      <c r="BA9" s="9"/>
      <c r="BB9" s="9"/>
      <c r="BC9" s="80"/>
      <c r="BD9" s="80"/>
      <c r="BE9" s="80"/>
      <c r="BF9" s="80"/>
      <c r="BG9" s="80"/>
      <c r="BH9" s="80"/>
      <c r="BI9" s="80"/>
      <c r="BJ9" s="80"/>
      <c r="BL9" s="8"/>
      <c r="BM9" s="8"/>
      <c r="BN9" s="8"/>
      <c r="BO9" s="8"/>
      <c r="BP9" s="8"/>
      <c r="BQ9" s="8"/>
      <c r="BR9" s="8"/>
      <c r="BS9" s="8"/>
      <c r="BT9" s="8"/>
      <c r="BU9" s="8"/>
      <c r="BV9" s="8"/>
      <c r="BW9" s="8"/>
      <c r="BX9" s="8"/>
      <c r="BY9" s="8"/>
      <c r="BZ9" s="8"/>
      <c r="CA9" s="8"/>
      <c r="CB9" s="8"/>
      <c r="CC9" s="8"/>
    </row>
    <row r="10" spans="1:81" ht="24" customHeight="1" x14ac:dyDescent="0.25">
      <c r="B10" s="63"/>
      <c r="C10" s="202" t="s">
        <v>53</v>
      </c>
      <c r="D10" s="202"/>
      <c r="E10" s="202"/>
      <c r="F10" s="202"/>
      <c r="G10" s="202"/>
      <c r="H10" s="202"/>
      <c r="I10" s="202"/>
      <c r="J10" s="202"/>
      <c r="K10" s="202"/>
      <c r="L10" s="202"/>
      <c r="M10" s="202"/>
      <c r="P10" s="3"/>
      <c r="Q10" s="84" t="s">
        <v>9</v>
      </c>
      <c r="R10" s="84"/>
      <c r="S10" s="84"/>
      <c r="T10" s="84"/>
      <c r="U10" s="5"/>
      <c r="V10" s="203" t="s">
        <v>54</v>
      </c>
      <c r="W10" s="203"/>
      <c r="X10" s="203"/>
      <c r="Y10" s="203"/>
      <c r="Z10" s="203"/>
      <c r="AA10" s="203"/>
      <c r="AB10" s="203"/>
      <c r="AC10" s="203"/>
      <c r="AD10" s="203"/>
      <c r="AE10" s="203"/>
      <c r="AF10" s="203"/>
      <c r="AG10" s="203"/>
      <c r="AH10" s="203"/>
      <c r="AI10" s="203"/>
      <c r="AJ10" s="203"/>
      <c r="AK10" s="203"/>
      <c r="AL10" s="203"/>
      <c r="AM10" s="206"/>
      <c r="AN10" s="206"/>
      <c r="AO10" s="3"/>
      <c r="AP10" s="3"/>
      <c r="AZ10" s="7"/>
      <c r="BA10" s="7"/>
      <c r="BB10" s="7"/>
      <c r="BC10" s="80"/>
      <c r="BD10" s="80"/>
      <c r="BE10" s="80"/>
      <c r="BF10" s="80"/>
      <c r="BG10" s="80"/>
      <c r="BH10" s="80"/>
      <c r="BI10" s="80"/>
      <c r="BJ10" s="80"/>
      <c r="BR10" s="8"/>
      <c r="BS10" s="8"/>
      <c r="BT10" s="8"/>
      <c r="BU10" s="8"/>
      <c r="BV10" s="8"/>
      <c r="BW10" s="8"/>
      <c r="BX10" s="8"/>
      <c r="BY10" s="8"/>
      <c r="BZ10" s="8"/>
      <c r="CA10" s="8"/>
      <c r="CB10" s="8"/>
      <c r="CC10" s="8"/>
    </row>
    <row r="11" spans="1:81" ht="6" customHeight="1" x14ac:dyDescent="0.25">
      <c r="L11" s="10"/>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R11" s="5"/>
      <c r="AS11" s="5"/>
      <c r="AT11" s="5"/>
      <c r="BF11" s="9"/>
      <c r="BG11" s="9"/>
      <c r="BH11" s="5"/>
      <c r="BI11" s="7"/>
      <c r="BJ11" s="7"/>
      <c r="BK11" s="7"/>
      <c r="BL11" s="7"/>
      <c r="BM11" s="7"/>
      <c r="BN11" s="7"/>
      <c r="BO11" s="7"/>
      <c r="BQ11" s="8"/>
      <c r="BR11" s="8"/>
      <c r="BS11" s="8"/>
      <c r="BT11" s="8"/>
      <c r="BU11" s="8"/>
      <c r="BV11" s="8"/>
      <c r="BW11" s="8"/>
      <c r="BX11" s="8"/>
      <c r="BY11" s="8"/>
      <c r="BZ11" s="8"/>
      <c r="CA11" s="8"/>
      <c r="CB11" s="8"/>
      <c r="CC11" s="8"/>
    </row>
    <row r="12" spans="1:81" ht="12" customHeight="1" x14ac:dyDescent="0.25">
      <c r="L12" s="11"/>
      <c r="P12" s="3"/>
      <c r="Q12" s="84" t="s">
        <v>10</v>
      </c>
      <c r="R12" s="84"/>
      <c r="S12" s="84"/>
      <c r="T12" s="84"/>
      <c r="U12" s="5"/>
      <c r="V12" s="201" t="s">
        <v>55</v>
      </c>
      <c r="W12" s="201"/>
      <c r="X12" s="201"/>
      <c r="Y12" s="201"/>
      <c r="Z12" s="201"/>
      <c r="AA12" s="201"/>
      <c r="AB12" s="12"/>
      <c r="AC12" s="3"/>
      <c r="AD12" s="84" t="s">
        <v>11</v>
      </c>
      <c r="AE12" s="84"/>
      <c r="AF12" s="84"/>
      <c r="AG12" s="84"/>
      <c r="AH12" s="5"/>
      <c r="AI12" s="201" t="s">
        <v>56</v>
      </c>
      <c r="AJ12" s="201"/>
      <c r="AK12" s="201"/>
      <c r="AL12" s="201"/>
      <c r="AM12" s="201"/>
      <c r="AN12" s="201"/>
      <c r="AO12" s="3"/>
      <c r="AP12" s="3"/>
      <c r="BL12" s="8"/>
      <c r="BM12" s="8"/>
      <c r="BN12" s="8"/>
      <c r="BO12" s="8"/>
      <c r="BP12" s="8"/>
      <c r="BQ12" s="8"/>
      <c r="BR12" s="8"/>
      <c r="BS12" s="8"/>
      <c r="BT12" s="8"/>
      <c r="BU12" s="8"/>
      <c r="BV12" s="8"/>
      <c r="BW12" s="8"/>
      <c r="BX12" s="8"/>
      <c r="BY12" s="8"/>
      <c r="BZ12" s="8"/>
      <c r="CA12" s="8"/>
      <c r="CB12" s="8"/>
      <c r="CC12" s="8"/>
    </row>
    <row r="13" spans="1:81" ht="9.9499999999999993" customHeight="1" x14ac:dyDescent="0.25">
      <c r="L13" s="10"/>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R13" s="5"/>
      <c r="AS13" s="5"/>
      <c r="AT13" s="5"/>
      <c r="BJ13" s="9"/>
      <c r="BK13" s="9"/>
      <c r="BL13" s="9"/>
      <c r="BM13" s="9"/>
      <c r="BO13" s="8"/>
      <c r="BP13" s="8"/>
      <c r="BQ13" s="8"/>
      <c r="BR13" s="8"/>
      <c r="BS13" s="8"/>
      <c r="BT13" s="8"/>
      <c r="BU13" s="8"/>
      <c r="BV13" s="8"/>
      <c r="BW13" s="8"/>
      <c r="BX13" s="8"/>
      <c r="BY13" s="8"/>
      <c r="BZ13" s="8"/>
      <c r="CA13" s="8"/>
      <c r="CB13" s="8"/>
      <c r="CC13" s="8"/>
    </row>
    <row r="14" spans="1:81" ht="6" customHeight="1" x14ac:dyDescent="0.25">
      <c r="A14" s="3"/>
      <c r="B14" s="3"/>
      <c r="C14" s="3"/>
      <c r="D14" s="3"/>
      <c r="E14" s="3"/>
      <c r="F14" s="3"/>
      <c r="G14" s="3"/>
      <c r="H14" s="3"/>
      <c r="I14" s="3"/>
      <c r="J14" s="3"/>
      <c r="K14" s="3"/>
      <c r="L14" s="8"/>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R14" s="5"/>
      <c r="AS14" s="5"/>
      <c r="AT14" s="5"/>
      <c r="BJ14" s="9"/>
      <c r="BK14" s="9"/>
      <c r="BL14" s="9"/>
      <c r="BM14" s="9"/>
      <c r="BO14" s="8"/>
      <c r="BP14" s="8"/>
      <c r="BQ14" s="8"/>
      <c r="BR14" s="8"/>
      <c r="BS14" s="8"/>
      <c r="BT14" s="8"/>
      <c r="BU14" s="8"/>
      <c r="BV14" s="8"/>
      <c r="BW14" s="8"/>
      <c r="BX14" s="8"/>
      <c r="BY14" s="8"/>
      <c r="BZ14" s="8"/>
      <c r="CA14" s="8"/>
      <c r="CB14" s="8"/>
      <c r="CC14" s="8"/>
    </row>
    <row r="15" spans="1:81" ht="12" customHeight="1" x14ac:dyDescent="0.25">
      <c r="A15" s="5"/>
      <c r="B15" s="5"/>
      <c r="C15" s="5"/>
      <c r="D15" s="5"/>
      <c r="E15" s="5"/>
      <c r="F15" s="5"/>
      <c r="G15" s="5"/>
      <c r="H15" s="5"/>
      <c r="I15" s="5"/>
      <c r="J15" s="5"/>
      <c r="K15" s="5"/>
      <c r="L15" s="3"/>
      <c r="M15" s="3"/>
      <c r="N15" s="3"/>
      <c r="O15" s="3"/>
      <c r="P15" s="3"/>
      <c r="S15" s="81" t="s">
        <v>60</v>
      </c>
      <c r="T15" s="82"/>
      <c r="U15" s="82"/>
      <c r="V15" s="82"/>
      <c r="W15" s="82"/>
      <c r="X15" s="82"/>
      <c r="Y15" s="82"/>
      <c r="Z15" s="82"/>
      <c r="AA15" s="82"/>
      <c r="AB15" s="13" t="s">
        <v>12</v>
      </c>
      <c r="AC15" s="64">
        <v>1</v>
      </c>
      <c r="AD15" s="64">
        <v>0</v>
      </c>
      <c r="AE15" s="64">
        <v>0</v>
      </c>
      <c r="AF15" s="64">
        <v>2</v>
      </c>
      <c r="AG15" s="64">
        <v>0</v>
      </c>
      <c r="AH15" s="64">
        <v>3</v>
      </c>
      <c r="AI15" s="64">
        <v>4</v>
      </c>
      <c r="AJ15" s="64">
        <v>5</v>
      </c>
      <c r="AK15" s="64">
        <v>0</v>
      </c>
      <c r="AL15" s="64">
        <v>0</v>
      </c>
      <c r="AM15" s="64">
        <v>6</v>
      </c>
      <c r="AN15" s="64">
        <v>7</v>
      </c>
      <c r="AO15" s="65">
        <v>8</v>
      </c>
      <c r="AP15" s="3"/>
      <c r="AR15" s="5"/>
      <c r="AS15" s="5"/>
      <c r="AT15" s="5"/>
      <c r="BC15" s="80"/>
      <c r="BD15" s="80"/>
      <c r="BE15" s="80"/>
      <c r="BF15" s="80"/>
      <c r="BG15" s="80"/>
      <c r="BH15" s="80"/>
      <c r="BI15" s="80"/>
      <c r="BJ15" s="9"/>
      <c r="BK15" s="9"/>
      <c r="BL15" s="9"/>
      <c r="BM15" s="9"/>
      <c r="BO15" s="8"/>
      <c r="BP15" s="8"/>
      <c r="BQ15" s="8"/>
      <c r="BR15" s="8"/>
      <c r="BS15" s="8"/>
      <c r="BT15" s="8"/>
      <c r="BU15" s="8"/>
      <c r="BV15" s="8"/>
      <c r="BW15" s="8"/>
      <c r="BX15" s="8"/>
      <c r="BY15" s="8"/>
      <c r="BZ15" s="8"/>
      <c r="CA15" s="8"/>
      <c r="CB15" s="8"/>
      <c r="CC15" s="8"/>
    </row>
    <row r="16" spans="1:81" ht="9" customHeight="1" x14ac:dyDescent="0.25">
      <c r="O16" s="9"/>
      <c r="P16" s="9"/>
      <c r="Q16" s="9"/>
      <c r="R16" s="3"/>
      <c r="S16" s="3"/>
      <c r="T16" s="3"/>
      <c r="U16" s="3"/>
      <c r="V16" s="3"/>
      <c r="W16" s="3"/>
      <c r="X16" s="3"/>
      <c r="Y16" s="3"/>
      <c r="Z16" s="3"/>
      <c r="AA16" s="3"/>
      <c r="AB16" s="3"/>
      <c r="AC16" s="3"/>
      <c r="AD16" s="3"/>
      <c r="AE16" s="3"/>
      <c r="AF16" s="3"/>
      <c r="AG16" s="3"/>
      <c r="AH16" s="3"/>
      <c r="AI16" s="3"/>
      <c r="AJ16" s="3"/>
      <c r="AK16" s="3"/>
      <c r="AL16" s="3"/>
      <c r="AM16" s="3"/>
      <c r="AN16" s="3"/>
      <c r="AO16" s="3"/>
      <c r="AP16" s="3"/>
      <c r="AR16" s="7"/>
      <c r="AS16" s="7"/>
      <c r="AT16" s="7"/>
      <c r="BC16" s="80"/>
      <c r="BD16" s="80"/>
      <c r="BE16" s="80"/>
      <c r="BF16" s="80"/>
      <c r="BG16" s="80"/>
      <c r="BH16" s="80"/>
      <c r="BI16" s="80"/>
      <c r="BJ16" s="8"/>
      <c r="BK16" s="8"/>
      <c r="BL16" s="8"/>
      <c r="BM16" s="8"/>
      <c r="BP16" s="8"/>
      <c r="BQ16" s="8"/>
      <c r="BR16" s="8"/>
      <c r="BS16" s="8"/>
      <c r="BT16" s="8"/>
      <c r="BU16" s="8"/>
      <c r="BV16" s="8"/>
      <c r="BW16" s="8"/>
      <c r="BX16" s="8"/>
      <c r="BY16" s="8"/>
      <c r="BZ16" s="8"/>
      <c r="CA16" s="8"/>
      <c r="CB16" s="8"/>
      <c r="CC16" s="8"/>
    </row>
    <row r="17" spans="1:84" ht="9" customHeight="1" x14ac:dyDescent="0.25">
      <c r="AE17" s="5"/>
      <c r="AF17" s="5"/>
      <c r="AG17" s="5"/>
      <c r="AJ17" s="3"/>
      <c r="AP17" s="3"/>
      <c r="BV17" s="8"/>
      <c r="BW17" s="8"/>
      <c r="BX17" s="8"/>
      <c r="BY17" s="8"/>
      <c r="BZ17" s="8"/>
      <c r="CA17" s="8"/>
      <c r="CB17" s="8"/>
      <c r="CC17" s="8"/>
    </row>
    <row r="18" spans="1:84" ht="24" customHeight="1" x14ac:dyDescent="0.25">
      <c r="A18" s="98" t="s">
        <v>62</v>
      </c>
      <c r="B18" s="99"/>
      <c r="C18" s="99"/>
      <c r="D18" s="99"/>
      <c r="E18" s="99"/>
      <c r="F18" s="99"/>
      <c r="G18" s="99"/>
      <c r="H18" s="99"/>
      <c r="I18" s="99"/>
      <c r="J18" s="99"/>
      <c r="K18" s="94" t="s">
        <v>13</v>
      </c>
      <c r="L18" s="94"/>
      <c r="M18" s="94"/>
      <c r="N18" s="94"/>
      <c r="O18" s="95"/>
      <c r="P18" s="66">
        <v>1</v>
      </c>
      <c r="Q18" s="64">
        <v>6</v>
      </c>
      <c r="R18" s="64">
        <v>0</v>
      </c>
      <c r="S18" s="64">
        <v>0</v>
      </c>
      <c r="T18" s="64">
        <v>3</v>
      </c>
      <c r="U18" s="64">
        <v>4</v>
      </c>
      <c r="V18" s="64">
        <v>0</v>
      </c>
      <c r="W18" s="65">
        <v>2</v>
      </c>
      <c r="X18" s="96"/>
      <c r="Y18" s="97"/>
      <c r="Z18" s="97"/>
      <c r="AA18" s="97"/>
      <c r="AB18" s="6"/>
      <c r="AC18" s="6"/>
      <c r="AD18" s="6"/>
      <c r="AE18" s="6"/>
      <c r="AF18" s="6"/>
      <c r="AG18" s="6"/>
      <c r="AH18" s="6"/>
      <c r="AI18" s="6"/>
      <c r="AJ18" s="6"/>
      <c r="AK18" s="6"/>
      <c r="AL18" s="6"/>
      <c r="AM18" s="6"/>
      <c r="AN18" s="6"/>
      <c r="AO18" s="6"/>
      <c r="AP18" s="3"/>
      <c r="BZ18" s="8"/>
      <c r="CA18" s="8"/>
      <c r="CB18" s="8"/>
      <c r="CC18" s="8"/>
    </row>
    <row r="19" spans="1:84" ht="6" customHeight="1" x14ac:dyDescent="0.25">
      <c r="A19" s="3"/>
      <c r="B19" s="3"/>
      <c r="C19" s="3"/>
      <c r="D19" s="3"/>
      <c r="E19" s="3"/>
      <c r="F19" s="3"/>
      <c r="G19" s="3"/>
      <c r="H19" s="3"/>
      <c r="I19" s="3"/>
      <c r="U19" s="10"/>
      <c r="Y19" s="3"/>
      <c r="Z19" s="3"/>
      <c r="AA19" s="3"/>
      <c r="AB19" s="3"/>
      <c r="AC19" s="3"/>
      <c r="AD19" s="3"/>
      <c r="AE19" s="6"/>
      <c r="AF19" s="6"/>
      <c r="AG19" s="6"/>
      <c r="AH19" s="6"/>
      <c r="AI19" s="6"/>
      <c r="AJ19" s="6"/>
      <c r="AK19" s="6"/>
      <c r="AL19" s="6"/>
      <c r="AM19" s="6"/>
      <c r="AN19" s="6"/>
      <c r="AO19" s="6"/>
      <c r="AP19" s="3"/>
      <c r="AR19" s="5"/>
      <c r="AS19" s="5"/>
      <c r="AT19" s="5"/>
      <c r="BZ19" s="8"/>
      <c r="CA19" s="8"/>
      <c r="CB19" s="8"/>
      <c r="CC19" s="8"/>
    </row>
    <row r="20" spans="1:84" ht="24" customHeight="1" x14ac:dyDescent="0.25">
      <c r="A20" s="98" t="s">
        <v>63</v>
      </c>
      <c r="B20" s="99"/>
      <c r="C20" s="99"/>
      <c r="D20" s="99"/>
      <c r="E20" s="99"/>
      <c r="F20" s="99"/>
      <c r="G20" s="99"/>
      <c r="H20" s="99"/>
      <c r="I20" s="99"/>
      <c r="J20" s="99"/>
      <c r="K20" s="94" t="s">
        <v>14</v>
      </c>
      <c r="L20" s="94"/>
      <c r="M20" s="94"/>
      <c r="N20" s="94"/>
      <c r="O20" s="95"/>
      <c r="P20" s="67">
        <v>2</v>
      </c>
      <c r="Q20" s="68">
        <v>0</v>
      </c>
      <c r="R20" s="68">
        <v>0</v>
      </c>
      <c r="S20" s="68">
        <v>2</v>
      </c>
      <c r="T20" s="68">
        <v>4</v>
      </c>
      <c r="U20" s="68">
        <v>7</v>
      </c>
      <c r="V20" s="69">
        <v>0</v>
      </c>
      <c r="W20" s="117"/>
      <c r="X20" s="118"/>
      <c r="Y20" s="118"/>
      <c r="Z20" s="118"/>
      <c r="AA20" s="118"/>
      <c r="AB20" s="6"/>
      <c r="AC20" s="6"/>
      <c r="AD20" s="6"/>
      <c r="AE20" s="6"/>
      <c r="AF20" s="6"/>
      <c r="AG20" s="6"/>
      <c r="AH20" s="6"/>
      <c r="AI20" s="6"/>
      <c r="AJ20" s="6"/>
      <c r="AK20" s="6"/>
      <c r="AL20" s="6"/>
      <c r="AM20" s="6"/>
      <c r="AN20" s="6"/>
      <c r="AO20" s="6"/>
      <c r="AP20" s="3"/>
      <c r="BZ20" s="8"/>
      <c r="CA20" s="8"/>
      <c r="CB20" s="8"/>
      <c r="CC20" s="8"/>
    </row>
    <row r="21" spans="1:84" ht="6" customHeight="1" x14ac:dyDescent="0.25">
      <c r="A21" s="3"/>
      <c r="B21" s="3"/>
      <c r="C21" s="3"/>
      <c r="D21" s="3"/>
      <c r="E21" s="3"/>
      <c r="F21" s="3"/>
      <c r="G21" s="3"/>
      <c r="H21" s="3"/>
      <c r="I21" s="3"/>
      <c r="U21" s="10"/>
      <c r="Y21" s="3"/>
      <c r="Z21" s="3"/>
      <c r="AA21" s="3"/>
      <c r="AB21" s="3"/>
      <c r="AC21" s="3"/>
      <c r="AD21" s="3"/>
      <c r="AE21" s="6"/>
      <c r="AK21" s="6"/>
      <c r="AL21" s="6"/>
      <c r="AM21" s="6"/>
      <c r="AN21" s="6"/>
      <c r="AO21" s="6"/>
      <c r="AP21" s="3"/>
      <c r="AR21" s="5"/>
      <c r="AS21" s="5"/>
      <c r="AT21" s="5"/>
      <c r="BZ21" s="8"/>
      <c r="CA21" s="8"/>
      <c r="CB21" s="8"/>
      <c r="CC21" s="8"/>
    </row>
    <row r="22" spans="1:84" ht="24" customHeight="1" x14ac:dyDescent="0.25">
      <c r="A22" s="98" t="s">
        <v>64</v>
      </c>
      <c r="B22" s="99"/>
      <c r="C22" s="99"/>
      <c r="D22" s="99"/>
      <c r="E22" s="99"/>
      <c r="F22" s="99"/>
      <c r="G22" s="99"/>
      <c r="H22" s="99"/>
      <c r="I22" s="99"/>
      <c r="J22" s="99"/>
      <c r="K22" s="94" t="s">
        <v>15</v>
      </c>
      <c r="L22" s="94"/>
      <c r="M22" s="94"/>
      <c r="N22" s="94"/>
      <c r="O22" s="95"/>
      <c r="P22" s="67">
        <v>2</v>
      </c>
      <c r="Q22" s="68">
        <v>0</v>
      </c>
      <c r="R22" s="68">
        <v>2</v>
      </c>
      <c r="S22" s="68">
        <v>2</v>
      </c>
      <c r="T22" s="68">
        <v>1</v>
      </c>
      <c r="U22" s="68">
        <v>4</v>
      </c>
      <c r="V22" s="68">
        <v>2</v>
      </c>
      <c r="W22" s="68">
        <v>0</v>
      </c>
      <c r="X22" s="68">
        <v>2</v>
      </c>
      <c r="Y22" s="68">
        <v>3</v>
      </c>
      <c r="Z22" s="68">
        <v>0</v>
      </c>
      <c r="AA22" s="70">
        <v>0</v>
      </c>
      <c r="AB22" s="23"/>
      <c r="AC22" s="6"/>
      <c r="AD22" s="6"/>
      <c r="AE22" s="6"/>
      <c r="AF22" s="116" t="s">
        <v>16</v>
      </c>
      <c r="AG22" s="116"/>
      <c r="AH22" s="116"/>
      <c r="AI22" s="116"/>
      <c r="AJ22" s="116"/>
      <c r="AK22" s="100" t="s">
        <v>61</v>
      </c>
      <c r="AL22" s="101"/>
      <c r="AM22" s="101"/>
      <c r="AN22" s="101"/>
      <c r="AO22" s="102"/>
      <c r="AP22" s="3"/>
      <c r="BZ22" s="5"/>
      <c r="CA22" s="5"/>
      <c r="CB22" s="5"/>
      <c r="CC22" s="5"/>
      <c r="CD22" s="5"/>
      <c r="CE22" s="7"/>
      <c r="CF22" s="7"/>
    </row>
    <row r="23" spans="1:84" ht="6" customHeight="1" x14ac:dyDescent="0.25">
      <c r="L23" s="10"/>
      <c r="P23" s="3"/>
      <c r="Q23" s="3"/>
      <c r="R23" s="3"/>
      <c r="S23" s="3"/>
      <c r="T23" s="3"/>
      <c r="U23" s="3"/>
      <c r="V23" s="3"/>
      <c r="W23" s="3"/>
      <c r="X23" s="3"/>
      <c r="Y23" s="3"/>
      <c r="Z23" s="3"/>
      <c r="AA23" s="3"/>
      <c r="AB23" s="3"/>
      <c r="AC23" s="3"/>
      <c r="AD23" s="3"/>
      <c r="AE23" s="6"/>
      <c r="AF23" s="6"/>
      <c r="AG23" s="24"/>
      <c r="AH23" s="24"/>
      <c r="AI23" s="24"/>
      <c r="AJ23" s="24"/>
      <c r="AK23" s="24"/>
      <c r="AL23" s="6"/>
      <c r="AM23" s="6"/>
      <c r="AN23" s="6"/>
      <c r="AO23" s="25"/>
      <c r="AP23" s="3"/>
      <c r="AR23" s="5"/>
      <c r="AS23" s="5"/>
      <c r="AT23" s="5"/>
      <c r="BF23" s="9"/>
      <c r="BG23" s="9"/>
      <c r="BH23" s="5"/>
      <c r="BI23" s="7"/>
      <c r="BJ23" s="7"/>
      <c r="BK23" s="7"/>
      <c r="BL23" s="7"/>
      <c r="BM23" s="7"/>
      <c r="BN23" s="7"/>
      <c r="BO23" s="7"/>
      <c r="BQ23" s="8"/>
      <c r="BR23" s="8"/>
      <c r="BS23" s="8"/>
      <c r="BT23" s="8"/>
      <c r="BU23" s="8"/>
      <c r="BV23" s="8"/>
      <c r="BW23" s="8"/>
      <c r="BX23" s="8"/>
      <c r="BY23" s="8"/>
      <c r="BZ23" s="8"/>
      <c r="CA23" s="8"/>
      <c r="CB23" s="8"/>
      <c r="CC23" s="8"/>
    </row>
    <row r="24" spans="1:84" ht="24" customHeight="1" x14ac:dyDescent="0.25">
      <c r="A24" s="106" t="s">
        <v>65</v>
      </c>
      <c r="B24" s="107"/>
      <c r="C24" s="107"/>
      <c r="D24" s="107"/>
      <c r="E24" s="107"/>
      <c r="F24" s="107"/>
      <c r="G24" s="107"/>
      <c r="H24" s="107"/>
      <c r="I24" s="107"/>
      <c r="J24" s="107"/>
      <c r="K24" s="107"/>
      <c r="L24" s="107"/>
      <c r="M24" s="107"/>
      <c r="N24" s="107"/>
      <c r="O24" s="108"/>
      <c r="P24" s="210" t="s">
        <v>57</v>
      </c>
      <c r="Q24" s="211"/>
      <c r="R24" s="211"/>
      <c r="S24" s="211"/>
      <c r="T24" s="211"/>
      <c r="U24" s="211"/>
      <c r="V24" s="211"/>
      <c r="W24" s="211"/>
      <c r="X24" s="211"/>
      <c r="Y24" s="211"/>
      <c r="Z24" s="211"/>
      <c r="AA24" s="211"/>
      <c r="AB24" s="211"/>
      <c r="AC24" s="211"/>
      <c r="AD24" s="211"/>
      <c r="AE24" s="211"/>
      <c r="AF24" s="211"/>
      <c r="AG24" s="211"/>
      <c r="AH24" s="211"/>
      <c r="AI24" s="211"/>
      <c r="AJ24" s="211"/>
      <c r="AK24" s="211"/>
      <c r="AL24" s="211"/>
      <c r="AM24" s="211"/>
      <c r="AN24" s="211"/>
      <c r="AO24" s="212"/>
      <c r="BV24" s="5"/>
      <c r="BW24" s="5"/>
      <c r="BX24" s="5"/>
      <c r="BY24" s="5"/>
      <c r="BZ24" s="5"/>
      <c r="CA24" s="5"/>
      <c r="CB24" s="5"/>
    </row>
    <row r="25" spans="1:84" ht="9.9499999999999993" customHeight="1" x14ac:dyDescent="0.25">
      <c r="A25" s="5"/>
      <c r="B25" s="5"/>
      <c r="C25" s="5"/>
      <c r="D25" s="5"/>
      <c r="E25" s="5"/>
      <c r="F25" s="5"/>
      <c r="G25" s="3"/>
      <c r="H25" s="3"/>
      <c r="I25" s="3"/>
      <c r="J25" s="3"/>
      <c r="K25" s="3"/>
      <c r="L25" s="3"/>
      <c r="M25" s="3"/>
      <c r="N25" s="3"/>
      <c r="O25" s="3"/>
      <c r="P25" s="3"/>
      <c r="Q25" s="3"/>
      <c r="R25" s="3"/>
      <c r="S25" s="3"/>
      <c r="T25" s="3"/>
      <c r="U25" s="3"/>
      <c r="V25" s="3"/>
      <c r="W25" s="3"/>
      <c r="X25" s="3"/>
      <c r="Y25" s="3"/>
      <c r="Z25" s="3"/>
      <c r="AA25" s="3"/>
      <c r="AB25" s="3"/>
      <c r="AC25" s="3"/>
      <c r="AD25" s="7"/>
      <c r="AE25" s="7"/>
      <c r="AF25" s="7"/>
      <c r="AG25" s="7"/>
      <c r="AH25" s="7"/>
      <c r="AI25" s="7"/>
      <c r="AJ25" s="7"/>
      <c r="AK25" s="7"/>
      <c r="AL25" s="7"/>
      <c r="AM25" s="7"/>
      <c r="AN25" s="7"/>
      <c r="AO25" s="7"/>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row>
    <row r="26" spans="1:84" ht="9.9499999999999993" customHeight="1" x14ac:dyDescent="0.25">
      <c r="A26" s="5"/>
      <c r="B26" s="5"/>
      <c r="C26" s="5"/>
      <c r="D26" s="5"/>
      <c r="E26" s="5"/>
      <c r="F26" s="5"/>
      <c r="G26" s="3"/>
      <c r="H26" s="3"/>
      <c r="I26" s="3"/>
      <c r="J26" s="3"/>
      <c r="K26" s="3"/>
      <c r="L26" s="3"/>
      <c r="M26" s="3"/>
      <c r="N26" s="3"/>
      <c r="O26" s="3"/>
      <c r="P26" s="3"/>
      <c r="Q26" s="3"/>
      <c r="R26" s="3"/>
      <c r="S26" s="3"/>
      <c r="T26" s="3"/>
      <c r="U26" s="3"/>
      <c r="V26" s="3"/>
      <c r="W26" s="3"/>
      <c r="X26" s="3"/>
      <c r="Y26" s="3"/>
      <c r="Z26" s="3"/>
      <c r="AA26" s="3"/>
      <c r="AB26" s="3"/>
      <c r="AC26" s="3"/>
      <c r="AD26" s="7"/>
      <c r="AE26" s="7"/>
      <c r="AF26" s="7"/>
      <c r="AG26" s="7"/>
      <c r="AH26" s="7"/>
      <c r="AI26" s="7"/>
      <c r="AJ26" s="7"/>
      <c r="AK26" s="7"/>
      <c r="AL26" s="7"/>
      <c r="AM26" s="7"/>
      <c r="AN26" s="7"/>
      <c r="AO26" s="7"/>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row>
    <row r="27" spans="1:84" ht="9.9499999999999993" customHeight="1" x14ac:dyDescent="0.25">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P27" s="8"/>
      <c r="AR27" s="7"/>
      <c r="AS27" s="7"/>
      <c r="AT27" s="7"/>
      <c r="AU27" s="7"/>
      <c r="AV27" s="7"/>
      <c r="AW27" s="7"/>
      <c r="AX27" s="7"/>
      <c r="AY27" s="7"/>
    </row>
    <row r="28" spans="1:84" ht="12" customHeight="1" x14ac:dyDescent="0.25">
      <c r="A28" s="109" t="s">
        <v>17</v>
      </c>
      <c r="B28" s="109"/>
      <c r="C28" s="109"/>
      <c r="D28" s="109"/>
      <c r="E28" s="109"/>
      <c r="F28" s="109"/>
      <c r="G28" s="109"/>
      <c r="H28" s="109"/>
      <c r="I28" s="109"/>
      <c r="J28" s="109"/>
      <c r="K28" s="109"/>
      <c r="L28" s="109"/>
      <c r="M28" s="109"/>
      <c r="N28" s="109"/>
      <c r="O28" s="109"/>
      <c r="P28" s="109"/>
      <c r="Q28" s="109"/>
      <c r="R28" s="5"/>
      <c r="S28" s="5"/>
      <c r="T28" s="5"/>
      <c r="U28" s="5"/>
      <c r="V28" s="5"/>
      <c r="W28" s="5"/>
      <c r="X28" s="5"/>
      <c r="Y28" s="5"/>
      <c r="Z28" s="5"/>
      <c r="AA28" s="5"/>
      <c r="AB28" s="5"/>
      <c r="AC28" s="5"/>
      <c r="AP28" s="8"/>
      <c r="AR28" s="7"/>
      <c r="AS28" s="7"/>
      <c r="AT28" s="7"/>
      <c r="AU28" s="7"/>
      <c r="AV28" s="7"/>
      <c r="AW28" s="7"/>
      <c r="AX28" s="7"/>
      <c r="AY28" s="7"/>
    </row>
    <row r="29" spans="1:84" ht="9.9499999999999993" customHeight="1" x14ac:dyDescent="0.25">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P29" s="8"/>
      <c r="AQ29" s="8"/>
      <c r="BR29" s="8"/>
      <c r="BS29" s="8"/>
      <c r="BT29" s="8"/>
      <c r="BU29" s="8"/>
      <c r="BV29" s="8"/>
      <c r="BW29" s="8"/>
      <c r="BX29" s="8"/>
      <c r="BY29" s="8"/>
      <c r="BZ29" s="8"/>
      <c r="CA29" s="5"/>
      <c r="CB29" s="8"/>
      <c r="CC29" s="8"/>
    </row>
    <row r="30" spans="1:84" ht="12" customHeight="1" x14ac:dyDescent="0.25">
      <c r="A30" s="110" t="s">
        <v>18</v>
      </c>
      <c r="B30" s="110"/>
      <c r="C30" s="110"/>
      <c r="D30" s="110"/>
      <c r="E30" s="110"/>
      <c r="F30" s="110"/>
      <c r="G30" s="215">
        <f>V37</f>
        <v>778800</v>
      </c>
      <c r="H30" s="215"/>
      <c r="I30" s="215"/>
      <c r="J30" s="215"/>
      <c r="K30" s="215"/>
      <c r="L30" s="215"/>
      <c r="M30" s="215"/>
      <c r="N30" s="215"/>
      <c r="O30" s="215"/>
      <c r="P30" s="215"/>
      <c r="Q30" s="215"/>
      <c r="R30" s="215"/>
      <c r="AP30" s="8"/>
    </row>
    <row r="31" spans="1:84" ht="12" customHeight="1" x14ac:dyDescent="0.25">
      <c r="A31" s="111"/>
      <c r="B31" s="111"/>
      <c r="C31" s="111"/>
      <c r="D31" s="111"/>
      <c r="E31" s="111"/>
      <c r="F31" s="111"/>
      <c r="G31" s="216"/>
      <c r="H31" s="216"/>
      <c r="I31" s="216"/>
      <c r="J31" s="216"/>
      <c r="K31" s="216"/>
      <c r="L31" s="216"/>
      <c r="M31" s="216"/>
      <c r="N31" s="216"/>
      <c r="O31" s="216"/>
      <c r="P31" s="216"/>
      <c r="Q31" s="216"/>
      <c r="R31" s="216"/>
      <c r="S31" s="114" t="s">
        <v>19</v>
      </c>
      <c r="T31" s="114"/>
      <c r="U31" s="114"/>
      <c r="V31" s="114"/>
      <c r="W31" s="114"/>
      <c r="X31" s="114"/>
      <c r="Y31" s="114"/>
      <c r="Z31" s="217">
        <f>V36</f>
        <v>70800</v>
      </c>
      <c r="AA31" s="217"/>
      <c r="AB31" s="217"/>
      <c r="AC31" s="217"/>
      <c r="AD31" s="217"/>
      <c r="AE31" s="217"/>
      <c r="AF31" s="217"/>
      <c r="AG31" s="217"/>
      <c r="AH31" s="26" t="s">
        <v>20</v>
      </c>
      <c r="AP31" s="8"/>
      <c r="AQ31" s="8"/>
    </row>
    <row r="32" spans="1:84" ht="9.9499999999999993" customHeight="1" x14ac:dyDescent="0.25">
      <c r="AP32" s="10"/>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row>
    <row r="33" spans="1:81" ht="9.9499999999999993" customHeight="1" x14ac:dyDescent="0.25">
      <c r="A33" s="93" t="s">
        <v>21</v>
      </c>
      <c r="B33" s="93"/>
      <c r="C33" s="93"/>
      <c r="D33" s="93"/>
      <c r="E33" s="93"/>
      <c r="F33" s="93"/>
      <c r="G33" s="93"/>
      <c r="H33" s="93"/>
      <c r="AI33" s="10"/>
      <c r="AJ33" s="10"/>
      <c r="AK33" s="10"/>
      <c r="AL33" s="10"/>
      <c r="AM33" s="10"/>
      <c r="AN33" s="10"/>
      <c r="AO33" s="10"/>
      <c r="AP33" s="3"/>
      <c r="BT33" s="8"/>
      <c r="BU33" s="8"/>
      <c r="BV33" s="8"/>
      <c r="BW33" s="8"/>
      <c r="BX33" s="8"/>
      <c r="BY33" s="8"/>
      <c r="BZ33" s="8"/>
      <c r="CA33" s="8"/>
      <c r="CB33" s="8"/>
      <c r="CC33" s="8"/>
    </row>
    <row r="34" spans="1:81" ht="12" customHeight="1" x14ac:dyDescent="0.25">
      <c r="A34" s="88"/>
      <c r="B34" s="89"/>
      <c r="C34" s="89"/>
      <c r="D34" s="89"/>
      <c r="E34" s="89"/>
      <c r="F34" s="89"/>
      <c r="G34" s="89"/>
      <c r="H34" s="90" t="s">
        <v>22</v>
      </c>
      <c r="I34" s="90"/>
      <c r="J34" s="90"/>
      <c r="K34" s="90"/>
      <c r="L34" s="90"/>
      <c r="M34" s="90"/>
      <c r="N34" s="90"/>
      <c r="O34" s="90" t="s">
        <v>23</v>
      </c>
      <c r="P34" s="90"/>
      <c r="Q34" s="90"/>
      <c r="R34" s="90"/>
      <c r="S34" s="90"/>
      <c r="T34" s="90"/>
      <c r="U34" s="90"/>
      <c r="V34" s="90" t="s">
        <v>24</v>
      </c>
      <c r="W34" s="90"/>
      <c r="X34" s="90"/>
      <c r="Y34" s="90"/>
      <c r="Z34" s="90"/>
      <c r="AA34" s="90"/>
      <c r="AB34" s="90"/>
      <c r="AC34" s="91" t="s">
        <v>25</v>
      </c>
      <c r="AD34" s="91"/>
      <c r="AE34" s="91"/>
      <c r="AF34" s="91"/>
      <c r="AG34" s="91"/>
      <c r="AH34" s="91"/>
      <c r="AI34" s="92"/>
      <c r="AJ34" s="10"/>
      <c r="AK34" s="10"/>
      <c r="AL34" s="10"/>
      <c r="AM34" s="10"/>
      <c r="AN34" s="10"/>
      <c r="AO34" s="10"/>
      <c r="BT34" s="8"/>
      <c r="BU34" s="8"/>
      <c r="BV34" s="8"/>
      <c r="BW34" s="8"/>
      <c r="BX34" s="8"/>
      <c r="BY34" s="8"/>
      <c r="BZ34" s="8"/>
      <c r="CA34" s="8"/>
      <c r="CB34" s="8"/>
      <c r="CC34" s="8"/>
    </row>
    <row r="35" spans="1:81" ht="12" customHeight="1" x14ac:dyDescent="0.25">
      <c r="A35" s="119" t="s">
        <v>26</v>
      </c>
      <c r="B35" s="120"/>
      <c r="C35" s="120"/>
      <c r="D35" s="120"/>
      <c r="E35" s="120"/>
      <c r="F35" s="120"/>
      <c r="G35" s="121"/>
      <c r="H35" s="218">
        <v>4800000</v>
      </c>
      <c r="I35" s="219"/>
      <c r="J35" s="219"/>
      <c r="K35" s="219"/>
      <c r="L35" s="219"/>
      <c r="M35" s="219"/>
      <c r="N35" s="219"/>
      <c r="O35" s="219">
        <v>1250000</v>
      </c>
      <c r="P35" s="219"/>
      <c r="Q35" s="219"/>
      <c r="R35" s="219"/>
      <c r="S35" s="219"/>
      <c r="T35" s="219"/>
      <c r="U35" s="219"/>
      <c r="V35" s="220">
        <f>SUM(契_税抜き金額)</f>
        <v>708000</v>
      </c>
      <c r="W35" s="220"/>
      <c r="X35" s="220"/>
      <c r="Y35" s="220"/>
      <c r="Z35" s="220"/>
      <c r="AA35" s="220"/>
      <c r="AB35" s="220"/>
      <c r="AC35" s="220">
        <f>H35-O35-V35</f>
        <v>2842000</v>
      </c>
      <c r="AD35" s="220"/>
      <c r="AE35" s="220"/>
      <c r="AF35" s="220"/>
      <c r="AG35" s="220"/>
      <c r="AH35" s="220"/>
      <c r="AI35" s="220"/>
      <c r="AJ35" s="10"/>
      <c r="AK35" s="10"/>
      <c r="AL35" s="10"/>
      <c r="AM35" s="10"/>
      <c r="AN35" s="10"/>
      <c r="AO35" s="10"/>
      <c r="BR35" s="5"/>
      <c r="BS35" s="5"/>
      <c r="BT35" s="5"/>
      <c r="BU35" s="5"/>
      <c r="BV35" s="5"/>
      <c r="BW35" s="5"/>
      <c r="CB35" s="8"/>
      <c r="CC35" s="8"/>
    </row>
    <row r="36" spans="1:81" ht="12" customHeight="1" x14ac:dyDescent="0.25">
      <c r="A36" s="119" t="s">
        <v>27</v>
      </c>
      <c r="B36" s="120"/>
      <c r="C36" s="120"/>
      <c r="D36" s="120"/>
      <c r="E36" s="120"/>
      <c r="F36" s="120"/>
      <c r="G36" s="121"/>
      <c r="H36" s="207">
        <v>480000</v>
      </c>
      <c r="I36" s="208"/>
      <c r="J36" s="208"/>
      <c r="K36" s="208"/>
      <c r="L36" s="208"/>
      <c r="M36" s="208"/>
      <c r="N36" s="208"/>
      <c r="O36" s="208">
        <v>125000</v>
      </c>
      <c r="P36" s="208"/>
      <c r="Q36" s="208"/>
      <c r="R36" s="208"/>
      <c r="S36" s="208"/>
      <c r="T36" s="208"/>
      <c r="U36" s="208"/>
      <c r="V36" s="209">
        <f>SUM(契_消費税)</f>
        <v>70800</v>
      </c>
      <c r="W36" s="209"/>
      <c r="X36" s="209"/>
      <c r="Y36" s="209"/>
      <c r="Z36" s="209"/>
      <c r="AA36" s="209"/>
      <c r="AB36" s="209"/>
      <c r="AC36" s="209">
        <f>H36-O36-V36</f>
        <v>284200</v>
      </c>
      <c r="AD36" s="209"/>
      <c r="AE36" s="209"/>
      <c r="AF36" s="209"/>
      <c r="AG36" s="209"/>
      <c r="AH36" s="209"/>
      <c r="AI36" s="209"/>
      <c r="AJ36" s="10"/>
      <c r="AK36" s="10"/>
      <c r="AL36" s="10"/>
      <c r="AM36" s="10"/>
      <c r="AN36" s="10"/>
      <c r="AO36" s="10"/>
      <c r="BR36" s="5"/>
      <c r="BS36" s="5"/>
      <c r="BT36" s="5"/>
      <c r="BU36" s="5"/>
      <c r="BV36" s="5"/>
      <c r="BW36" s="5"/>
      <c r="CB36" s="8"/>
      <c r="CC36" s="8"/>
    </row>
    <row r="37" spans="1:81" ht="12" customHeight="1" x14ac:dyDescent="0.25">
      <c r="A37" s="138" t="s">
        <v>28</v>
      </c>
      <c r="B37" s="139"/>
      <c r="C37" s="139"/>
      <c r="D37" s="139"/>
      <c r="E37" s="139"/>
      <c r="F37" s="139"/>
      <c r="G37" s="140"/>
      <c r="H37" s="213">
        <f>SUM(H35:M36)</f>
        <v>5280000</v>
      </c>
      <c r="I37" s="214"/>
      <c r="J37" s="214"/>
      <c r="K37" s="214"/>
      <c r="L37" s="214"/>
      <c r="M37" s="214"/>
      <c r="N37" s="214"/>
      <c r="O37" s="214">
        <f>SUM(O35:T36)</f>
        <v>1375000</v>
      </c>
      <c r="P37" s="214"/>
      <c r="Q37" s="214"/>
      <c r="R37" s="214"/>
      <c r="S37" s="214"/>
      <c r="T37" s="214"/>
      <c r="U37" s="214"/>
      <c r="V37" s="214">
        <f>SUM(V35:AA36)</f>
        <v>778800</v>
      </c>
      <c r="W37" s="214"/>
      <c r="X37" s="214"/>
      <c r="Y37" s="214"/>
      <c r="Z37" s="214"/>
      <c r="AA37" s="214"/>
      <c r="AB37" s="214"/>
      <c r="AC37" s="209">
        <f>H37-O37-V37</f>
        <v>3126200</v>
      </c>
      <c r="AD37" s="209"/>
      <c r="AE37" s="209"/>
      <c r="AF37" s="209"/>
      <c r="AG37" s="209"/>
      <c r="AH37" s="209"/>
      <c r="AI37" s="209"/>
      <c r="AJ37" s="10"/>
      <c r="AK37" s="10"/>
      <c r="AL37" s="10"/>
      <c r="AM37" s="10"/>
      <c r="AN37" s="10"/>
      <c r="AO37" s="10"/>
      <c r="CB37" s="8"/>
      <c r="CC37" s="8"/>
    </row>
    <row r="38" spans="1:81" ht="12" customHeight="1" x14ac:dyDescent="0.25">
      <c r="A38" s="27"/>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10"/>
      <c r="AK38" s="10"/>
      <c r="AL38" s="10"/>
      <c r="AM38" s="10"/>
      <c r="AN38" s="10"/>
      <c r="AO38" s="10"/>
      <c r="AP38" s="3"/>
      <c r="BD38" s="8"/>
      <c r="BE38" s="8"/>
      <c r="BF38" s="8"/>
      <c r="BG38" s="8"/>
      <c r="BH38" s="8"/>
      <c r="BI38" s="8"/>
      <c r="BJ38" s="8"/>
      <c r="CB38" s="8"/>
      <c r="CC38" s="8"/>
    </row>
    <row r="39" spans="1:81" ht="12" customHeight="1" x14ac:dyDescent="0.25">
      <c r="A39" s="145" t="s">
        <v>68</v>
      </c>
      <c r="B39" s="145"/>
      <c r="C39" s="145"/>
      <c r="D39" s="145"/>
      <c r="E39" s="145"/>
      <c r="F39" s="145"/>
      <c r="G39" s="145"/>
      <c r="H39" s="145"/>
      <c r="I39" s="145"/>
      <c r="J39" s="145"/>
      <c r="K39" s="145"/>
      <c r="L39" s="145"/>
      <c r="M39" s="145"/>
      <c r="N39" s="145"/>
      <c r="O39" s="145"/>
      <c r="P39" s="145"/>
      <c r="Q39" s="145"/>
      <c r="R39" s="145"/>
      <c r="AP39" s="24"/>
      <c r="AQ39" s="24"/>
      <c r="AR39" s="24"/>
      <c r="AS39" s="24"/>
      <c r="AT39" s="24"/>
      <c r="AU39" s="24"/>
      <c r="AV39" s="24"/>
      <c r="AW39" s="24"/>
      <c r="BG39" s="8"/>
      <c r="BH39" s="8"/>
      <c r="BI39" s="8"/>
      <c r="BJ39" s="8"/>
      <c r="BK39" s="8"/>
      <c r="BL39" s="8"/>
      <c r="BM39" s="8"/>
      <c r="CB39" s="8"/>
      <c r="CC39" s="8"/>
    </row>
    <row r="40" spans="1:81" ht="15.95" customHeight="1" x14ac:dyDescent="0.25">
      <c r="A40" s="125" t="s">
        <v>29</v>
      </c>
      <c r="B40" s="126"/>
      <c r="C40" s="142" t="s">
        <v>66</v>
      </c>
      <c r="D40" s="143"/>
      <c r="E40" s="143"/>
      <c r="F40" s="143"/>
      <c r="G40" s="144"/>
      <c r="H40" s="127" t="s">
        <v>30</v>
      </c>
      <c r="I40" s="128"/>
      <c r="J40" s="129" t="s">
        <v>67</v>
      </c>
      <c r="K40" s="130"/>
      <c r="L40" s="130"/>
      <c r="M40" s="130"/>
      <c r="N40" s="130"/>
      <c r="O40" s="130"/>
      <c r="P40" s="130"/>
      <c r="Q40" s="130"/>
      <c r="R40" s="131"/>
      <c r="S40" s="127" t="s">
        <v>31</v>
      </c>
      <c r="T40" s="91"/>
      <c r="U40" s="91"/>
      <c r="V40" s="91"/>
      <c r="W40" s="135" t="s">
        <v>32</v>
      </c>
      <c r="X40" s="136"/>
      <c r="Y40" s="137"/>
      <c r="Z40" s="127" t="s">
        <v>33</v>
      </c>
      <c r="AA40" s="91"/>
      <c r="AB40" s="91"/>
      <c r="AC40" s="91"/>
      <c r="AD40" s="128"/>
      <c r="AE40" s="127" t="s">
        <v>34</v>
      </c>
      <c r="AF40" s="91"/>
      <c r="AG40" s="91"/>
      <c r="AH40" s="91"/>
      <c r="AI40" s="91"/>
      <c r="AJ40" s="128"/>
      <c r="AK40" s="127" t="s">
        <v>35</v>
      </c>
      <c r="AL40" s="91"/>
      <c r="AM40" s="91"/>
      <c r="AN40" s="91"/>
      <c r="AO40" s="92"/>
      <c r="AQ40" s="1"/>
      <c r="AR40" s="1"/>
      <c r="AS40" s="1"/>
      <c r="AT40" s="1"/>
      <c r="AU40" s="1"/>
      <c r="AY40" s="6"/>
      <c r="AZ40" s="6"/>
      <c r="BA40" s="6"/>
      <c r="BB40" s="6"/>
      <c r="BD40" s="5"/>
      <c r="BE40" s="5"/>
      <c r="BF40" s="6"/>
      <c r="BG40" s="6"/>
      <c r="BH40" s="6"/>
      <c r="BI40" s="6"/>
      <c r="BJ40" s="6"/>
      <c r="BK40" s="6"/>
      <c r="BL40" s="6"/>
      <c r="BM40" s="28"/>
      <c r="BN40" s="28"/>
      <c r="BO40" s="28"/>
      <c r="BP40" s="28"/>
      <c r="BQ40" s="6"/>
      <c r="BR40" s="6"/>
      <c r="BS40" s="6"/>
      <c r="BT40" s="6"/>
      <c r="BU40" s="6"/>
      <c r="BV40" s="6"/>
      <c r="BW40" s="6"/>
      <c r="CB40" s="8"/>
      <c r="CC40" s="8"/>
    </row>
    <row r="41" spans="1:81" ht="15" customHeight="1" x14ac:dyDescent="0.25">
      <c r="A41" s="119">
        <v>1</v>
      </c>
      <c r="B41" s="120"/>
      <c r="C41" s="221">
        <v>45214</v>
      </c>
      <c r="D41" s="222"/>
      <c r="E41" s="222"/>
      <c r="F41" s="222"/>
      <c r="G41" s="222"/>
      <c r="H41" s="223"/>
      <c r="I41" s="224"/>
      <c r="J41" s="210" t="s">
        <v>58</v>
      </c>
      <c r="K41" s="211"/>
      <c r="L41" s="211"/>
      <c r="M41" s="211"/>
      <c r="N41" s="211"/>
      <c r="O41" s="211"/>
      <c r="P41" s="211"/>
      <c r="Q41" s="211"/>
      <c r="R41" s="225"/>
      <c r="S41" s="226">
        <v>1</v>
      </c>
      <c r="T41" s="227"/>
      <c r="U41" s="227"/>
      <c r="V41" s="227"/>
      <c r="W41" s="228" t="s">
        <v>59</v>
      </c>
      <c r="X41" s="229"/>
      <c r="Y41" s="230"/>
      <c r="Z41" s="231">
        <v>708000</v>
      </c>
      <c r="AA41" s="231"/>
      <c r="AB41" s="231"/>
      <c r="AC41" s="231"/>
      <c r="AD41" s="231"/>
      <c r="AE41" s="232">
        <f t="shared" ref="AE41:AE46" si="0">IF(Z41="","",ROUND(S41*Z41,0))</f>
        <v>708000</v>
      </c>
      <c r="AF41" s="232"/>
      <c r="AG41" s="232"/>
      <c r="AH41" s="232"/>
      <c r="AI41" s="232"/>
      <c r="AJ41" s="232"/>
      <c r="AK41" s="233"/>
      <c r="AL41" s="233"/>
      <c r="AM41" s="233"/>
      <c r="AN41" s="233"/>
      <c r="AO41" s="233"/>
      <c r="AQ41" s="1"/>
      <c r="AR41" s="1"/>
      <c r="AS41" s="1"/>
      <c r="AT41" s="1"/>
      <c r="AU41" s="1"/>
      <c r="AY41" s="29"/>
      <c r="AZ41" s="29"/>
      <c r="BA41" s="29"/>
      <c r="BB41" s="29"/>
      <c r="BC41" s="29"/>
      <c r="BD41" s="29"/>
      <c r="BE41" s="29"/>
      <c r="BF41" s="29"/>
      <c r="BG41" s="29"/>
      <c r="BH41" s="29"/>
      <c r="BI41" s="29"/>
      <c r="BJ41" s="30"/>
      <c r="BK41" s="30"/>
      <c r="BL41" s="30"/>
      <c r="BM41" s="30"/>
      <c r="BN41" s="30"/>
      <c r="BO41" s="30"/>
      <c r="BP41" s="30"/>
      <c r="BQ41" s="31"/>
      <c r="BR41" s="31"/>
      <c r="BS41" s="31"/>
      <c r="BT41" s="31"/>
      <c r="BU41" s="31"/>
      <c r="BV41" s="31"/>
      <c r="BW41" s="31"/>
      <c r="CB41" s="8"/>
      <c r="CC41" s="8"/>
    </row>
    <row r="42" spans="1:81" ht="15" customHeight="1" x14ac:dyDescent="0.25">
      <c r="A42" s="119">
        <v>2</v>
      </c>
      <c r="B42" s="120"/>
      <c r="C42" s="234"/>
      <c r="D42" s="235"/>
      <c r="E42" s="235"/>
      <c r="F42" s="235"/>
      <c r="G42" s="235"/>
      <c r="H42" s="236"/>
      <c r="I42" s="237"/>
      <c r="J42" s="210"/>
      <c r="K42" s="211"/>
      <c r="L42" s="211"/>
      <c r="M42" s="211"/>
      <c r="N42" s="211"/>
      <c r="O42" s="211"/>
      <c r="P42" s="211"/>
      <c r="Q42" s="211"/>
      <c r="R42" s="225"/>
      <c r="S42" s="238"/>
      <c r="T42" s="239"/>
      <c r="U42" s="239"/>
      <c r="V42" s="239"/>
      <c r="W42" s="228"/>
      <c r="X42" s="229"/>
      <c r="Y42" s="230"/>
      <c r="Z42" s="240"/>
      <c r="AA42" s="240"/>
      <c r="AB42" s="240"/>
      <c r="AC42" s="240"/>
      <c r="AD42" s="240"/>
      <c r="AE42" s="241" t="str">
        <f t="shared" si="0"/>
        <v/>
      </c>
      <c r="AF42" s="241"/>
      <c r="AG42" s="241"/>
      <c r="AH42" s="241"/>
      <c r="AI42" s="241"/>
      <c r="AJ42" s="241"/>
      <c r="AK42" s="242"/>
      <c r="AL42" s="242"/>
      <c r="AM42" s="242"/>
      <c r="AN42" s="242"/>
      <c r="AO42" s="242"/>
      <c r="AQ42" s="1"/>
      <c r="AR42" s="1"/>
      <c r="AS42" s="1"/>
      <c r="AT42" s="1"/>
      <c r="AU42" s="1"/>
      <c r="AY42" s="32"/>
      <c r="AZ42" s="32"/>
      <c r="BA42" s="32"/>
      <c r="BB42" s="32"/>
      <c r="BC42" s="32"/>
      <c r="BD42" s="32"/>
      <c r="BE42" s="32"/>
      <c r="BF42" s="32"/>
      <c r="BG42" s="32"/>
      <c r="BH42" s="32"/>
      <c r="BI42" s="32"/>
      <c r="BJ42" s="31"/>
      <c r="BK42" s="31"/>
      <c r="BL42" s="31"/>
      <c r="BM42" s="31"/>
      <c r="BN42" s="31"/>
      <c r="BO42" s="31"/>
      <c r="BP42" s="31"/>
      <c r="BQ42" s="31"/>
      <c r="BR42" s="31"/>
      <c r="BS42" s="31"/>
      <c r="BT42" s="31"/>
      <c r="BU42" s="31"/>
      <c r="BV42" s="31"/>
      <c r="BW42" s="31"/>
      <c r="CB42" s="8"/>
      <c r="CC42" s="8"/>
    </row>
    <row r="43" spans="1:81" ht="15" customHeight="1" x14ac:dyDescent="0.25">
      <c r="A43" s="119">
        <v>3</v>
      </c>
      <c r="B43" s="120"/>
      <c r="C43" s="234"/>
      <c r="D43" s="235"/>
      <c r="E43" s="235"/>
      <c r="F43" s="235"/>
      <c r="G43" s="235"/>
      <c r="H43" s="236"/>
      <c r="I43" s="237"/>
      <c r="J43" s="210"/>
      <c r="K43" s="211"/>
      <c r="L43" s="211"/>
      <c r="M43" s="211"/>
      <c r="N43" s="211"/>
      <c r="O43" s="211"/>
      <c r="P43" s="211"/>
      <c r="Q43" s="211"/>
      <c r="R43" s="225"/>
      <c r="S43" s="238"/>
      <c r="T43" s="239"/>
      <c r="U43" s="239"/>
      <c r="V43" s="239"/>
      <c r="W43" s="228"/>
      <c r="X43" s="229"/>
      <c r="Y43" s="230"/>
      <c r="Z43" s="240"/>
      <c r="AA43" s="240"/>
      <c r="AB43" s="240"/>
      <c r="AC43" s="240"/>
      <c r="AD43" s="240"/>
      <c r="AE43" s="241" t="str">
        <f t="shared" si="0"/>
        <v/>
      </c>
      <c r="AF43" s="241"/>
      <c r="AG43" s="241"/>
      <c r="AH43" s="241"/>
      <c r="AI43" s="241"/>
      <c r="AJ43" s="241"/>
      <c r="AK43" s="242"/>
      <c r="AL43" s="242"/>
      <c r="AM43" s="242"/>
      <c r="AN43" s="242"/>
      <c r="AO43" s="242"/>
      <c r="AQ43" s="1"/>
      <c r="AR43" s="1"/>
      <c r="AS43" s="1"/>
      <c r="AT43" s="1"/>
      <c r="AU43" s="1"/>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V43" s="32"/>
      <c r="BW43" s="32"/>
      <c r="CB43" s="8"/>
      <c r="CC43" s="8"/>
    </row>
    <row r="44" spans="1:81" ht="15" customHeight="1" x14ac:dyDescent="0.25">
      <c r="A44" s="119">
        <v>4</v>
      </c>
      <c r="B44" s="120"/>
      <c r="C44" s="234"/>
      <c r="D44" s="235"/>
      <c r="E44" s="235"/>
      <c r="F44" s="235"/>
      <c r="G44" s="235"/>
      <c r="H44" s="236"/>
      <c r="I44" s="237"/>
      <c r="J44" s="210"/>
      <c r="K44" s="211"/>
      <c r="L44" s="211"/>
      <c r="M44" s="211"/>
      <c r="N44" s="211"/>
      <c r="O44" s="211"/>
      <c r="P44" s="211"/>
      <c r="Q44" s="211"/>
      <c r="R44" s="225"/>
      <c r="S44" s="238"/>
      <c r="T44" s="239"/>
      <c r="U44" s="239"/>
      <c r="V44" s="239"/>
      <c r="W44" s="228"/>
      <c r="X44" s="229"/>
      <c r="Y44" s="230"/>
      <c r="Z44" s="240"/>
      <c r="AA44" s="240"/>
      <c r="AB44" s="240"/>
      <c r="AC44" s="240"/>
      <c r="AD44" s="240"/>
      <c r="AE44" s="241" t="str">
        <f t="shared" si="0"/>
        <v/>
      </c>
      <c r="AF44" s="241"/>
      <c r="AG44" s="241"/>
      <c r="AH44" s="241"/>
      <c r="AI44" s="241"/>
      <c r="AJ44" s="241"/>
      <c r="AK44" s="242"/>
      <c r="AL44" s="242"/>
      <c r="AM44" s="242"/>
      <c r="AN44" s="242"/>
      <c r="AO44" s="242"/>
      <c r="AQ44" s="1"/>
      <c r="AR44" s="1"/>
      <c r="AS44" s="1"/>
      <c r="AT44" s="1"/>
      <c r="AU44" s="1"/>
      <c r="CB44" s="8"/>
      <c r="CC44" s="8"/>
    </row>
    <row r="45" spans="1:81" ht="15" customHeight="1" x14ac:dyDescent="0.25">
      <c r="A45" s="119">
        <v>5</v>
      </c>
      <c r="B45" s="120"/>
      <c r="C45" s="234"/>
      <c r="D45" s="235"/>
      <c r="E45" s="235"/>
      <c r="F45" s="235"/>
      <c r="G45" s="235"/>
      <c r="H45" s="236"/>
      <c r="I45" s="237"/>
      <c r="J45" s="210"/>
      <c r="K45" s="211"/>
      <c r="L45" s="211"/>
      <c r="M45" s="211"/>
      <c r="N45" s="211"/>
      <c r="O45" s="211"/>
      <c r="P45" s="211"/>
      <c r="Q45" s="211"/>
      <c r="R45" s="225"/>
      <c r="S45" s="238"/>
      <c r="T45" s="239"/>
      <c r="U45" s="239"/>
      <c r="V45" s="239"/>
      <c r="W45" s="228"/>
      <c r="X45" s="229"/>
      <c r="Y45" s="230"/>
      <c r="Z45" s="240"/>
      <c r="AA45" s="240"/>
      <c r="AB45" s="240"/>
      <c r="AC45" s="240"/>
      <c r="AD45" s="240"/>
      <c r="AE45" s="243" t="str">
        <f t="shared" si="0"/>
        <v/>
      </c>
      <c r="AF45" s="243"/>
      <c r="AG45" s="243"/>
      <c r="AH45" s="243"/>
      <c r="AI45" s="243"/>
      <c r="AJ45" s="243"/>
      <c r="AK45" s="242"/>
      <c r="AL45" s="242"/>
      <c r="AM45" s="242"/>
      <c r="AN45" s="242"/>
      <c r="AO45" s="242"/>
      <c r="AQ45" s="1"/>
      <c r="AR45" s="1"/>
      <c r="AS45" s="1"/>
      <c r="AT45" s="1"/>
      <c r="AU45" s="1"/>
      <c r="CB45" s="8"/>
      <c r="CC45" s="8"/>
    </row>
    <row r="46" spans="1:81" ht="15" customHeight="1" x14ac:dyDescent="0.25">
      <c r="A46" s="170">
        <v>6</v>
      </c>
      <c r="B46" s="171"/>
      <c r="C46" s="234"/>
      <c r="D46" s="235"/>
      <c r="E46" s="235"/>
      <c r="F46" s="235"/>
      <c r="G46" s="235"/>
      <c r="H46" s="236"/>
      <c r="I46" s="237"/>
      <c r="J46" s="244"/>
      <c r="K46" s="245"/>
      <c r="L46" s="245"/>
      <c r="M46" s="245"/>
      <c r="N46" s="245"/>
      <c r="O46" s="245"/>
      <c r="P46" s="245"/>
      <c r="Q46" s="245"/>
      <c r="R46" s="246"/>
      <c r="S46" s="238"/>
      <c r="T46" s="239"/>
      <c r="U46" s="239"/>
      <c r="V46" s="239"/>
      <c r="W46" s="228"/>
      <c r="X46" s="229"/>
      <c r="Y46" s="230"/>
      <c r="Z46" s="240"/>
      <c r="AA46" s="240"/>
      <c r="AB46" s="240"/>
      <c r="AC46" s="240"/>
      <c r="AD46" s="240"/>
      <c r="AE46" s="241" t="str">
        <f t="shared" si="0"/>
        <v/>
      </c>
      <c r="AF46" s="241"/>
      <c r="AG46" s="241"/>
      <c r="AH46" s="241"/>
      <c r="AI46" s="241"/>
      <c r="AJ46" s="241"/>
      <c r="AK46" s="247"/>
      <c r="AL46" s="247"/>
      <c r="AM46" s="247"/>
      <c r="AN46" s="247"/>
      <c r="AO46" s="247"/>
      <c r="AQ46" s="1"/>
      <c r="AR46" s="1"/>
      <c r="AS46" s="1"/>
      <c r="AT46" s="1"/>
      <c r="AU46" s="1"/>
      <c r="CB46" s="8"/>
      <c r="CC46" s="8"/>
    </row>
    <row r="47" spans="1:81" ht="15" customHeight="1" x14ac:dyDescent="0.25">
      <c r="A47" s="33"/>
      <c r="B47" s="34"/>
      <c r="C47" s="176"/>
      <c r="D47" s="176"/>
      <c r="E47" s="176"/>
      <c r="F47" s="176"/>
      <c r="G47" s="176"/>
      <c r="H47" s="176"/>
      <c r="I47" s="176"/>
      <c r="J47" s="177"/>
      <c r="K47" s="5"/>
      <c r="L47" s="5"/>
      <c r="M47" s="5"/>
      <c r="N47" s="5"/>
      <c r="O47" s="5"/>
      <c r="P47" s="5"/>
      <c r="Q47" s="5"/>
      <c r="R47" s="5"/>
      <c r="S47" s="5"/>
      <c r="T47" s="5"/>
      <c r="U47" s="5"/>
      <c r="Z47" s="35"/>
      <c r="AA47" s="35"/>
      <c r="AB47" s="35"/>
      <c r="AC47" s="35"/>
      <c r="AD47" s="35"/>
      <c r="AE47" s="178"/>
      <c r="AF47" s="178"/>
      <c r="AG47" s="178"/>
      <c r="AH47" s="178"/>
      <c r="AI47" s="178"/>
      <c r="AJ47" s="178"/>
      <c r="AK47" s="179" t="s">
        <v>36</v>
      </c>
      <c r="AL47" s="180"/>
      <c r="AM47" s="180"/>
      <c r="AN47" s="180"/>
      <c r="AO47" s="181"/>
      <c r="AQ47" s="1"/>
      <c r="AR47" s="1"/>
      <c r="AS47" s="1"/>
      <c r="AT47" s="1"/>
      <c r="AU47" s="1"/>
      <c r="BT47" s="8"/>
      <c r="BU47" s="8"/>
      <c r="BV47" s="8"/>
      <c r="BW47" s="8"/>
      <c r="BX47" s="8"/>
      <c r="BY47" s="8"/>
      <c r="BZ47" s="8"/>
      <c r="CA47" s="8"/>
      <c r="CB47" s="8"/>
      <c r="CC47" s="8"/>
    </row>
    <row r="48" spans="1:81" ht="15.95" customHeight="1" x14ac:dyDescent="0.25">
      <c r="A48" s="36"/>
      <c r="B48" s="37" t="s">
        <v>37</v>
      </c>
      <c r="C48" s="182" t="s">
        <v>38</v>
      </c>
      <c r="D48" s="182"/>
      <c r="E48" s="182"/>
      <c r="F48" s="182"/>
      <c r="G48" s="182"/>
      <c r="H48" s="183" t="s">
        <v>39</v>
      </c>
      <c r="I48" s="183"/>
      <c r="J48" s="184" t="str">
        <f>"…　税率"&amp; 契_税率1 &amp;"％対象"</f>
        <v>…　税率10％対象</v>
      </c>
      <c r="K48" s="184"/>
      <c r="L48" s="184"/>
      <c r="M48" s="184"/>
      <c r="N48" s="184"/>
      <c r="O48" s="184"/>
      <c r="P48" s="184"/>
      <c r="Q48" s="184"/>
      <c r="R48" s="184"/>
      <c r="S48" s="184"/>
      <c r="T48" s="38">
        <f>ROUNDDOWN(契_税抜き金額1集計*(契_税率1/100),0)</f>
        <v>70800</v>
      </c>
      <c r="U48" s="38">
        <f>ROUNDUP(契_税抜き金額1集計*(契_税率1/100),0)</f>
        <v>70800</v>
      </c>
      <c r="V48" s="39">
        <f>ROUND(契_税抜き金額1集計*(契_税率1/100),0)</f>
        <v>70800</v>
      </c>
      <c r="W48" s="185">
        <v>10</v>
      </c>
      <c r="X48" s="186"/>
      <c r="Y48" s="186"/>
      <c r="Z48" s="187" t="s">
        <v>40</v>
      </c>
      <c r="AA48" s="187"/>
      <c r="AB48" s="187"/>
      <c r="AC48" s="40"/>
      <c r="AD48" s="41"/>
      <c r="AE48" s="141">
        <f>SUMIF(契_税率,"",契_税抜き金額)</f>
        <v>708000</v>
      </c>
      <c r="AF48" s="134"/>
      <c r="AG48" s="134"/>
      <c r="AH48" s="134"/>
      <c r="AI48" s="134"/>
      <c r="AJ48" s="134"/>
      <c r="AK48" s="193">
        <f>IF(契_端数処理="切り捨て",契_税率1切り捨て,IF(契_端数処理="切り上げ",契_税率1切り上げ,IF(契_端数処理="四捨五入",契_税率1四捨五入)))</f>
        <v>70800</v>
      </c>
      <c r="AL48" s="193"/>
      <c r="AM48" s="193"/>
      <c r="AN48" s="193"/>
      <c r="AO48" s="193"/>
      <c r="AQ48" s="1"/>
      <c r="AR48" s="1"/>
      <c r="AS48" s="1"/>
      <c r="AT48" s="1"/>
      <c r="AU48" s="1"/>
      <c r="BT48" s="8"/>
      <c r="BU48" s="8"/>
      <c r="BV48" s="8"/>
      <c r="BW48" s="8"/>
      <c r="BX48" s="8"/>
      <c r="BY48" s="8"/>
      <c r="BZ48" s="8"/>
      <c r="CA48" s="8"/>
      <c r="CB48" s="8"/>
      <c r="CC48" s="8"/>
    </row>
    <row r="49" spans="1:82" ht="15.95" customHeight="1" x14ac:dyDescent="0.25">
      <c r="A49" s="42"/>
      <c r="B49" s="43"/>
      <c r="C49" s="43"/>
      <c r="D49" s="43"/>
      <c r="E49" s="43"/>
      <c r="F49" s="43"/>
      <c r="G49" s="43"/>
      <c r="H49" s="188" t="s">
        <v>41</v>
      </c>
      <c r="I49" s="188"/>
      <c r="J49" s="84" t="str">
        <f>"…　軽減税率"</f>
        <v>…　軽減税率</v>
      </c>
      <c r="K49" s="84"/>
      <c r="L49" s="84"/>
      <c r="M49" s="84"/>
      <c r="N49" s="84"/>
      <c r="O49" s="84"/>
      <c r="P49" s="84"/>
      <c r="Q49" s="84"/>
      <c r="R49" s="84"/>
      <c r="S49" s="84"/>
      <c r="T49" s="44">
        <f>ROUNDDOWN(契_税抜き金額2集計*(契_税率2/100),0)</f>
        <v>0</v>
      </c>
      <c r="U49" s="44">
        <f>ROUNDUP(契_税抜き金額2集計*(契_税率2/100),0)</f>
        <v>0</v>
      </c>
      <c r="V49" s="45">
        <f>ROUND(契_税抜き金額2集計*(契_税率2/100),0)</f>
        <v>0</v>
      </c>
      <c r="W49" s="194">
        <v>8</v>
      </c>
      <c r="X49" s="195"/>
      <c r="Y49" s="195"/>
      <c r="Z49" s="171" t="s">
        <v>40</v>
      </c>
      <c r="AA49" s="171"/>
      <c r="AB49" s="171"/>
      <c r="AC49" s="46" t="s">
        <v>41</v>
      </c>
      <c r="AD49" s="47"/>
      <c r="AE49" s="248">
        <f>SUMIF(契_税率,"※",契_税抜き金額)</f>
        <v>0</v>
      </c>
      <c r="AF49" s="249"/>
      <c r="AG49" s="249"/>
      <c r="AH49" s="249"/>
      <c r="AI49" s="249"/>
      <c r="AJ49" s="249"/>
      <c r="AK49" s="249">
        <f>IF(契_端数処理="切り捨て",契_税率2切り捨て,IF(契_端数処理="切り上げ",契_税率2切り上げ,IF(契_端数処理="四捨五入",契_税率2四捨五入)))</f>
        <v>0</v>
      </c>
      <c r="AL49" s="249"/>
      <c r="AM49" s="249"/>
      <c r="AN49" s="249"/>
      <c r="AO49" s="249"/>
      <c r="AQ49" s="1"/>
      <c r="AR49" s="1"/>
      <c r="AS49" s="1"/>
      <c r="AT49" s="1"/>
      <c r="AU49" s="1"/>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row>
    <row r="50" spans="1:82" ht="15.95" customHeight="1" x14ac:dyDescent="0.25">
      <c r="A50" s="42"/>
      <c r="B50" s="43"/>
      <c r="C50" s="43"/>
      <c r="D50" s="43"/>
      <c r="E50" s="43"/>
      <c r="F50" s="43"/>
      <c r="G50" s="43"/>
      <c r="H50" s="188" t="s">
        <v>42</v>
      </c>
      <c r="I50" s="188"/>
      <c r="J50" s="84" t="str">
        <f>"…　経過措置の適用"</f>
        <v>…　経過措置の適用</v>
      </c>
      <c r="K50" s="84"/>
      <c r="L50" s="84"/>
      <c r="M50" s="84"/>
      <c r="N50" s="84"/>
      <c r="O50" s="84"/>
      <c r="P50" s="84"/>
      <c r="Q50" s="84"/>
      <c r="R50" s="84"/>
      <c r="S50" s="84"/>
      <c r="T50" s="44">
        <f>ROUNDDOWN(契_税抜き金額3集計*(契_税率3/100),0)</f>
        <v>0</v>
      </c>
      <c r="U50" s="44">
        <f>ROUNDUP(契_税抜き金額3集計*(契_税率3/100),0)</f>
        <v>0</v>
      </c>
      <c r="V50" s="45">
        <f>ROUND(契_税抜き金額3集計*(契_税率3/100),0)</f>
        <v>0</v>
      </c>
      <c r="W50" s="189">
        <v>8</v>
      </c>
      <c r="X50" s="190"/>
      <c r="Y50" s="190"/>
      <c r="Z50" s="171" t="s">
        <v>40</v>
      </c>
      <c r="AA50" s="171"/>
      <c r="AB50" s="171"/>
      <c r="AC50" s="46" t="s">
        <v>42</v>
      </c>
      <c r="AD50" s="47"/>
      <c r="AE50" s="248">
        <f>SUMIF(契_税率,"◎",契_税抜き金額)</f>
        <v>0</v>
      </c>
      <c r="AF50" s="249"/>
      <c r="AG50" s="249"/>
      <c r="AH50" s="249"/>
      <c r="AI50" s="249"/>
      <c r="AJ50" s="249"/>
      <c r="AK50" s="250">
        <f>IF(契_端数処理="切り捨て",契_税率3切り捨て,IF(契_端数処理="切り上げ",契_税率3切り上げ,IF(契_端数処理="四捨五入",契_税率3四捨五入)))</f>
        <v>0</v>
      </c>
      <c r="AL50" s="251"/>
      <c r="AM50" s="251"/>
      <c r="AN50" s="251"/>
      <c r="AO50" s="248"/>
      <c r="AQ50" s="1"/>
      <c r="AR50" s="1"/>
      <c r="AS50" s="1"/>
      <c r="AT50" s="1"/>
      <c r="AU50" s="1"/>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row>
    <row r="51" spans="1:82" ht="15.95" customHeight="1" x14ac:dyDescent="0.25">
      <c r="A51" s="42"/>
      <c r="B51" s="48"/>
      <c r="C51" s="49"/>
      <c r="D51" s="49"/>
      <c r="E51" s="49"/>
      <c r="F51" s="49"/>
      <c r="G51" s="49"/>
      <c r="H51" s="188" t="s">
        <v>43</v>
      </c>
      <c r="I51" s="188"/>
      <c r="J51" s="84" t="s">
        <v>44</v>
      </c>
      <c r="K51" s="84"/>
      <c r="L51" s="84"/>
      <c r="M51" s="84"/>
      <c r="N51" s="84"/>
      <c r="O51" s="84"/>
      <c r="P51" s="84"/>
      <c r="Q51" s="84"/>
      <c r="R51" s="84"/>
      <c r="S51" s="84"/>
      <c r="T51" s="84"/>
      <c r="U51" s="84"/>
      <c r="W51" s="50"/>
      <c r="X51" s="51"/>
      <c r="Y51" s="196" t="s">
        <v>45</v>
      </c>
      <c r="Z51" s="196"/>
      <c r="AA51" s="196"/>
      <c r="AB51" s="196"/>
      <c r="AC51" s="51" t="s">
        <v>43</v>
      </c>
      <c r="AD51" s="52"/>
      <c r="AE51" s="248">
        <f>SUMIF(契_税率,"◇",契_税抜き金額)</f>
        <v>0</v>
      </c>
      <c r="AF51" s="249"/>
      <c r="AG51" s="249"/>
      <c r="AH51" s="249"/>
      <c r="AI51" s="249"/>
      <c r="AJ51" s="249"/>
      <c r="AK51" s="214"/>
      <c r="AL51" s="214"/>
      <c r="AM51" s="214"/>
      <c r="AN51" s="214"/>
      <c r="AO51" s="214"/>
      <c r="AQ51" s="1"/>
      <c r="AR51" s="1"/>
      <c r="AS51" s="1"/>
      <c r="AT51" s="1"/>
      <c r="AU51" s="1"/>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row>
    <row r="52" spans="1:82" ht="15.95" customHeight="1" x14ac:dyDescent="0.25">
      <c r="A52" s="53"/>
      <c r="B52" s="54" t="s">
        <v>37</v>
      </c>
      <c r="C52" s="197" t="s">
        <v>46</v>
      </c>
      <c r="D52" s="197"/>
      <c r="E52" s="197"/>
      <c r="F52" s="197"/>
      <c r="G52" s="197"/>
      <c r="H52" s="197"/>
      <c r="I52" s="197"/>
      <c r="J52" s="54" t="s">
        <v>47</v>
      </c>
      <c r="K52" s="252" t="s">
        <v>48</v>
      </c>
      <c r="L52" s="252"/>
      <c r="M52" s="252"/>
      <c r="N52" s="252"/>
      <c r="O52" s="252"/>
      <c r="P52" s="55"/>
      <c r="Q52" s="55"/>
      <c r="R52" s="55"/>
      <c r="S52" s="55"/>
      <c r="T52" s="55"/>
      <c r="U52" s="55"/>
      <c r="V52" s="56"/>
      <c r="W52" s="57"/>
      <c r="X52" s="58"/>
      <c r="Y52" s="199" t="s">
        <v>28</v>
      </c>
      <c r="Z52" s="199"/>
      <c r="AA52" s="199"/>
      <c r="AB52" s="199"/>
      <c r="AC52" s="58"/>
      <c r="AD52" s="59"/>
      <c r="AE52" s="141">
        <f>SUM(契_税抜き金額)</f>
        <v>708000</v>
      </c>
      <c r="AF52" s="134"/>
      <c r="AG52" s="134"/>
      <c r="AH52" s="134"/>
      <c r="AI52" s="134"/>
      <c r="AJ52" s="134"/>
      <c r="AK52" s="134">
        <f>SUM(契_消費税)</f>
        <v>70800</v>
      </c>
      <c r="AL52" s="134"/>
      <c r="AM52" s="134"/>
      <c r="AN52" s="134"/>
      <c r="AO52" s="134"/>
      <c r="AQ52" s="1"/>
      <c r="AR52" s="1"/>
      <c r="AS52" s="1"/>
      <c r="AT52" s="1"/>
      <c r="AU52" s="1"/>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row>
    <row r="53" spans="1:82" ht="15.95" customHeight="1" x14ac:dyDescent="0.35">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60"/>
      <c r="AG53" s="60"/>
      <c r="AH53" s="60"/>
      <c r="AI53" s="60"/>
      <c r="AJ53" s="61"/>
      <c r="AK53" s="61"/>
      <c r="AL53" s="61"/>
      <c r="AM53" s="61"/>
      <c r="AN53" s="61"/>
      <c r="AO53" s="61"/>
      <c r="AP53" s="62"/>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row>
    <row r="54" spans="1:82" ht="12" customHeight="1" x14ac:dyDescent="0.25">
      <c r="J54" s="10"/>
      <c r="K54" s="10"/>
      <c r="L54" s="10"/>
      <c r="M54" s="10"/>
      <c r="N54" s="10"/>
      <c r="S54" s="10"/>
      <c r="T54" s="10"/>
      <c r="U54" s="10"/>
      <c r="AP54" s="10"/>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5"/>
      <c r="BY54" s="5"/>
      <c r="BZ54" s="5"/>
      <c r="CA54" s="8"/>
      <c r="CB54" s="8"/>
      <c r="CC54" s="8"/>
    </row>
    <row r="55" spans="1:82" ht="12" customHeight="1" x14ac:dyDescent="0.25">
      <c r="J55" s="10"/>
      <c r="K55" s="10"/>
      <c r="L55" s="10"/>
      <c r="M55" s="10"/>
      <c r="N55" s="10"/>
      <c r="O55" s="10"/>
      <c r="P55" s="10"/>
      <c r="Q55" s="10"/>
      <c r="R55" s="10"/>
      <c r="S55" s="10"/>
      <c r="T55" s="10"/>
      <c r="U55" s="10"/>
      <c r="AL55" s="10"/>
      <c r="AM55" s="10"/>
      <c r="AN55" s="10"/>
      <c r="AO55" s="10"/>
      <c r="AP55" s="10"/>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row>
    <row r="56" spans="1:82" ht="12" customHeight="1" x14ac:dyDescent="0.25">
      <c r="A56" s="10"/>
      <c r="B56" s="10"/>
      <c r="C56" s="10"/>
      <c r="D56" s="10"/>
      <c r="E56" s="10"/>
      <c r="F56" s="10"/>
      <c r="G56" s="10"/>
      <c r="H56" s="10"/>
      <c r="I56" s="10"/>
      <c r="J56" s="10"/>
      <c r="K56" s="10"/>
      <c r="L56" s="10"/>
      <c r="M56" s="10"/>
      <c r="N56" s="10"/>
      <c r="O56" s="10"/>
      <c r="P56" s="10"/>
      <c r="Q56" s="10"/>
      <c r="R56" s="10"/>
      <c r="S56" s="10"/>
      <c r="T56" s="10"/>
      <c r="U56" s="10"/>
      <c r="AL56" s="10"/>
      <c r="AM56" s="10"/>
      <c r="AN56" s="10"/>
      <c r="AO56" s="10"/>
      <c r="AP56" s="10"/>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row>
    <row r="57" spans="1:82" ht="12" customHeight="1" x14ac:dyDescent="0.25">
      <c r="A57" s="10"/>
      <c r="B57" s="10"/>
      <c r="C57" s="10"/>
      <c r="D57" s="10"/>
      <c r="E57" s="10"/>
      <c r="F57" s="10"/>
      <c r="G57" s="10"/>
      <c r="H57" s="10"/>
      <c r="I57" s="10"/>
      <c r="J57" s="10"/>
      <c r="K57" s="10"/>
      <c r="L57" s="10"/>
      <c r="M57" s="10"/>
      <c r="N57" s="10"/>
      <c r="O57" s="10"/>
      <c r="P57" s="10"/>
      <c r="Q57" s="10"/>
      <c r="R57" s="10"/>
      <c r="S57" s="10"/>
      <c r="T57" s="10"/>
      <c r="U57" s="10"/>
      <c r="AL57" s="10"/>
      <c r="AM57" s="10"/>
      <c r="AN57" s="10"/>
      <c r="AO57" s="10"/>
      <c r="AP57" s="10"/>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row>
    <row r="58" spans="1:82" ht="12" customHeight="1" x14ac:dyDescent="0.25">
      <c r="A58" s="10"/>
      <c r="B58" s="10"/>
      <c r="C58" s="10"/>
      <c r="D58" s="10"/>
      <c r="E58" s="10"/>
      <c r="F58" s="10"/>
      <c r="G58" s="10"/>
      <c r="H58" s="10"/>
      <c r="I58" s="10"/>
      <c r="J58" s="10"/>
      <c r="K58" s="10"/>
      <c r="L58" s="10"/>
      <c r="M58" s="10"/>
      <c r="N58" s="10"/>
      <c r="O58" s="10"/>
      <c r="P58" s="10"/>
      <c r="Q58" s="10"/>
      <c r="R58" s="10"/>
      <c r="S58" s="10"/>
      <c r="T58" s="10"/>
      <c r="U58" s="10"/>
      <c r="AL58" s="10"/>
      <c r="AM58" s="10"/>
      <c r="AN58" s="10"/>
      <c r="AO58" s="10"/>
      <c r="AP58" s="10"/>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row>
    <row r="59" spans="1:82" ht="14.1" customHeight="1" x14ac:dyDescent="0.25">
      <c r="A59" s="10"/>
      <c r="B59" s="10"/>
      <c r="C59" s="10"/>
      <c r="D59" s="10"/>
      <c r="E59" s="10"/>
      <c r="F59" s="10"/>
      <c r="G59" s="10"/>
      <c r="H59" s="10"/>
      <c r="I59" s="10"/>
      <c r="J59" s="10"/>
      <c r="K59" s="10"/>
      <c r="L59" s="10"/>
      <c r="M59" s="10"/>
      <c r="N59" s="10"/>
      <c r="O59" s="10"/>
      <c r="P59" s="10"/>
      <c r="Q59" s="10"/>
      <c r="R59" s="10"/>
      <c r="S59" s="10"/>
      <c r="T59" s="10"/>
      <c r="U59" s="10"/>
      <c r="AP59" s="10"/>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row>
    <row r="60" spans="1:82" ht="14.1" customHeight="1" x14ac:dyDescent="0.25">
      <c r="A60" s="10"/>
      <c r="B60" s="10"/>
      <c r="C60" s="10"/>
      <c r="D60" s="10"/>
      <c r="E60" s="10"/>
      <c r="F60" s="10"/>
      <c r="G60" s="10"/>
      <c r="H60" s="10"/>
      <c r="I60" s="10"/>
      <c r="J60" s="10"/>
      <c r="K60" s="10"/>
      <c r="L60" s="10"/>
      <c r="M60" s="10"/>
      <c r="N60" s="10"/>
      <c r="O60" s="10"/>
      <c r="P60" s="10"/>
      <c r="Q60" s="10"/>
      <c r="R60" s="10"/>
      <c r="S60" s="10"/>
      <c r="T60" s="10"/>
      <c r="U60" s="10"/>
      <c r="AP60" s="10"/>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row>
  </sheetData>
  <sheetProtection algorithmName="SHA-512" hashValue="3afIdu9BDDDzK+UHEO6rn1M2/o0kzJ5dzodVx/Fs+1jhuaECU+/cRTNv6Sugc3Qj7pvxO/cu7Icr5WegbketzA==" saltValue="deZWV3YahKDEGJFTHPj7kA==" spinCount="100000" sheet="1" objects="1" scenarios="1" selectLockedCells="1"/>
  <mergeCells count="171">
    <mergeCell ref="H51:I51"/>
    <mergeCell ref="J51:U51"/>
    <mergeCell ref="Y51:AB51"/>
    <mergeCell ref="AE51:AJ51"/>
    <mergeCell ref="AK51:AO51"/>
    <mergeCell ref="C52:I52"/>
    <mergeCell ref="K52:O52"/>
    <mergeCell ref="Y52:AB52"/>
    <mergeCell ref="AE52:AJ52"/>
    <mergeCell ref="AK52:AO52"/>
    <mergeCell ref="C47:J47"/>
    <mergeCell ref="AE47:AJ47"/>
    <mergeCell ref="AK47:AO47"/>
    <mergeCell ref="C48:G48"/>
    <mergeCell ref="H48:I48"/>
    <mergeCell ref="J48:S48"/>
    <mergeCell ref="W48:Y48"/>
    <mergeCell ref="Z48:AB48"/>
    <mergeCell ref="H50:I50"/>
    <mergeCell ref="J50:S50"/>
    <mergeCell ref="W50:Y50"/>
    <mergeCell ref="Z50:AB50"/>
    <mergeCell ref="AE50:AJ50"/>
    <mergeCell ref="AK50:AO50"/>
    <mergeCell ref="AE48:AJ48"/>
    <mergeCell ref="AK48:AO48"/>
    <mergeCell ref="H49:I49"/>
    <mergeCell ref="J49:S49"/>
    <mergeCell ref="W49:Y49"/>
    <mergeCell ref="Z49:AB49"/>
    <mergeCell ref="AE49:AJ49"/>
    <mergeCell ref="AK49:AO49"/>
    <mergeCell ref="Z45:AD45"/>
    <mergeCell ref="AE45:AJ45"/>
    <mergeCell ref="AK45:AO45"/>
    <mergeCell ref="A46:B46"/>
    <mergeCell ref="C46:G46"/>
    <mergeCell ref="H46:I46"/>
    <mergeCell ref="J46:R46"/>
    <mergeCell ref="S46:V46"/>
    <mergeCell ref="W46:Y46"/>
    <mergeCell ref="Z46:AD46"/>
    <mergeCell ref="A45:B45"/>
    <mergeCell ref="C45:G45"/>
    <mergeCell ref="H45:I45"/>
    <mergeCell ref="J45:R45"/>
    <mergeCell ref="S45:V45"/>
    <mergeCell ref="W45:Y45"/>
    <mergeCell ref="AE46:AJ46"/>
    <mergeCell ref="AK46:AO46"/>
    <mergeCell ref="A44:B44"/>
    <mergeCell ref="C44:G44"/>
    <mergeCell ref="H44:I44"/>
    <mergeCell ref="J44:R44"/>
    <mergeCell ref="S44:V44"/>
    <mergeCell ref="W44:Y44"/>
    <mergeCell ref="Z44:AD44"/>
    <mergeCell ref="AE44:AJ44"/>
    <mergeCell ref="AK44:AO44"/>
    <mergeCell ref="A43:B43"/>
    <mergeCell ref="C43:G43"/>
    <mergeCell ref="H43:I43"/>
    <mergeCell ref="J43:R43"/>
    <mergeCell ref="S43:V43"/>
    <mergeCell ref="W43:Y43"/>
    <mergeCell ref="Z43:AD43"/>
    <mergeCell ref="AE43:AJ43"/>
    <mergeCell ref="AK43:AO43"/>
    <mergeCell ref="A42:B42"/>
    <mergeCell ref="C42:G42"/>
    <mergeCell ref="H42:I42"/>
    <mergeCell ref="J42:R42"/>
    <mergeCell ref="S42:V42"/>
    <mergeCell ref="W42:Y42"/>
    <mergeCell ref="Z42:AD42"/>
    <mergeCell ref="AE42:AJ42"/>
    <mergeCell ref="AK42:AO42"/>
    <mergeCell ref="AK40:AO40"/>
    <mergeCell ref="A41:B41"/>
    <mergeCell ref="C41:G41"/>
    <mergeCell ref="H41:I41"/>
    <mergeCell ref="J41:R41"/>
    <mergeCell ref="S41:V41"/>
    <mergeCell ref="W41:Y41"/>
    <mergeCell ref="Z41:AD41"/>
    <mergeCell ref="AE41:AJ41"/>
    <mergeCell ref="AK41:AO41"/>
    <mergeCell ref="A40:B40"/>
    <mergeCell ref="H40:I40"/>
    <mergeCell ref="J40:R40"/>
    <mergeCell ref="S40:V40"/>
    <mergeCell ref="C40:G40"/>
    <mergeCell ref="W40:Y40"/>
    <mergeCell ref="Z40:AD40"/>
    <mergeCell ref="A37:G37"/>
    <mergeCell ref="H37:N37"/>
    <mergeCell ref="O37:U37"/>
    <mergeCell ref="V37:AB37"/>
    <mergeCell ref="AC37:AI37"/>
    <mergeCell ref="A39:R39"/>
    <mergeCell ref="AE40:AJ40"/>
    <mergeCell ref="A28:Q28"/>
    <mergeCell ref="A30:F31"/>
    <mergeCell ref="G30:R31"/>
    <mergeCell ref="S31:Y31"/>
    <mergeCell ref="Z31:AG31"/>
    <mergeCell ref="A33:H33"/>
    <mergeCell ref="AC36:AI36"/>
    <mergeCell ref="A34:G34"/>
    <mergeCell ref="H34:N34"/>
    <mergeCell ref="O34:U34"/>
    <mergeCell ref="V34:AB34"/>
    <mergeCell ref="AC34:AI34"/>
    <mergeCell ref="A35:G35"/>
    <mergeCell ref="H35:N35"/>
    <mergeCell ref="O35:U35"/>
    <mergeCell ref="V35:AB35"/>
    <mergeCell ref="AC35:AI35"/>
    <mergeCell ref="A36:G36"/>
    <mergeCell ref="H36:N36"/>
    <mergeCell ref="O36:U36"/>
    <mergeCell ref="V36:AB36"/>
    <mergeCell ref="BD15:BD16"/>
    <mergeCell ref="BE15:BE16"/>
    <mergeCell ref="BF15:BF16"/>
    <mergeCell ref="BG15:BG16"/>
    <mergeCell ref="BH15:BH16"/>
    <mergeCell ref="AK22:AO22"/>
    <mergeCell ref="P24:AO24"/>
    <mergeCell ref="K18:O18"/>
    <mergeCell ref="X18:AA18"/>
    <mergeCell ref="K20:O20"/>
    <mergeCell ref="W20:AA20"/>
    <mergeCell ref="A18:J18"/>
    <mergeCell ref="A20:J20"/>
    <mergeCell ref="A22:J22"/>
    <mergeCell ref="A24:O24"/>
    <mergeCell ref="K22:O22"/>
    <mergeCell ref="AF22:AJ22"/>
    <mergeCell ref="BI15:BI16"/>
    <mergeCell ref="Q12:T12"/>
    <mergeCell ref="V12:AA12"/>
    <mergeCell ref="AD12:AG12"/>
    <mergeCell ref="AI12:AN12"/>
    <mergeCell ref="S15:AA15"/>
    <mergeCell ref="BC15:BC16"/>
    <mergeCell ref="BI9:BI10"/>
    <mergeCell ref="BJ9:BJ10"/>
    <mergeCell ref="BH9:BH10"/>
    <mergeCell ref="C10:M10"/>
    <mergeCell ref="Q10:T10"/>
    <mergeCell ref="V10:AL10"/>
    <mergeCell ref="AM10:AN10"/>
    <mergeCell ref="BC9:BC10"/>
    <mergeCell ref="BD9:BD10"/>
    <mergeCell ref="BE9:BE10"/>
    <mergeCell ref="BF9:BF10"/>
    <mergeCell ref="BG9:BG10"/>
    <mergeCell ref="A3:O3"/>
    <mergeCell ref="Q6:T6"/>
    <mergeCell ref="V6:W6"/>
    <mergeCell ref="Y6:AA6"/>
    <mergeCell ref="C8:M8"/>
    <mergeCell ref="Q8:T8"/>
    <mergeCell ref="V8:AN8"/>
    <mergeCell ref="A1:V1"/>
    <mergeCell ref="Y1:AD1"/>
    <mergeCell ref="AE1:AF1"/>
    <mergeCell ref="AG1:AH1"/>
    <mergeCell ref="AJ1:AK1"/>
    <mergeCell ref="AM1:AN1"/>
  </mergeCells>
  <phoneticPr fontId="3"/>
  <dataValidations count="44">
    <dataValidation type="whole" imeMode="halfAlpha" allowBlank="1" showInputMessage="1" showErrorMessage="1" errorTitle="入力エラー" error="注文書に記載された注文番号の７桁目を入力して下さい" sqref="BI15:BI16 BG23 BG11 V20" xr:uid="{BE3E7042-F379-413C-BB66-0C30206D707D}">
      <formula1>0</formula1>
      <formula2>9</formula2>
    </dataValidation>
    <dataValidation type="whole" imeMode="halfAlpha" allowBlank="1" showInputMessage="1" showErrorMessage="1" errorTitle="入力エラー" error="注文書に記載された注文番号の６桁目を入力して下さい" sqref="BH15:BH16 BF23 BF11 U20" xr:uid="{98B23533-B3C2-42DF-863B-DF7270AD7C25}">
      <formula1>0</formula1>
      <formula2>9</formula2>
    </dataValidation>
    <dataValidation type="whole" imeMode="halfAlpha" allowBlank="1" showInputMessage="1" showErrorMessage="1" errorTitle="入力エラー" error="注文書に記載された注文番号の５桁目を入力して下さい" sqref="BG15:BG16 T20" xr:uid="{4B6A4DD1-D735-471B-8CC0-F338B108CF8C}">
      <formula1>0</formula1>
      <formula2>9</formula2>
    </dataValidation>
    <dataValidation type="whole" imeMode="halfAlpha" allowBlank="1" showInputMessage="1" showErrorMessage="1" errorTitle="入力エラー" error="注文書に記載された注文番号の４桁目を入力して下さい" sqref="BF15:BF16 S20" xr:uid="{343371B2-0926-421D-ADCB-7C576F6A5675}">
      <formula1>0</formula1>
      <formula2>9</formula2>
    </dataValidation>
    <dataValidation type="whole" imeMode="halfAlpha" allowBlank="1" showInputMessage="1" showErrorMessage="1" errorTitle="入力エラー" error="注文書に記載された注文番号の３桁目を入力して下さい" sqref="BE15:BE16 R20" xr:uid="{B9F90B39-AF31-4344-BD88-CE988638B8DC}">
      <formula1>0</formula1>
      <formula2>9</formula2>
    </dataValidation>
    <dataValidation type="whole" imeMode="halfAlpha" allowBlank="1" showInputMessage="1" showErrorMessage="1" errorTitle="入力エラー" error="注文書に記載された注文番号の２桁目を入力して下さい" sqref="BD15:BD16 Q20" xr:uid="{193EFE9C-64E4-4250-B8B8-6D569B0A045D}">
      <formula1>0</formula1>
      <formula2>9</formula2>
    </dataValidation>
    <dataValidation type="whole" imeMode="halfAlpha" allowBlank="1" showInputMessage="1" showErrorMessage="1" errorTitle="入力エラー" error="注文書に記載された注文番号の１桁目を入力して下さい" sqref="BC15:BC16 P20" xr:uid="{8351E359-1A5E-4BA1-8F2D-5267211FD57C}">
      <formula1>0</formula1>
      <formula2>9</formula2>
    </dataValidation>
    <dataValidation type="whole" imeMode="halfAlpha" allowBlank="1" showInputMessage="1" showErrorMessage="1" errorTitle="入力エラー" error="注文書に記載された工事番号の下１桁目を入力して下さい" sqref="BM13:BM15 AA22" xr:uid="{8F72B891-5CDC-4E87-A4B5-DEA661383DB2}">
      <formula1>0</formula1>
      <formula2>9</formula2>
    </dataValidation>
    <dataValidation type="whole" imeMode="halfAlpha" allowBlank="1" showInputMessage="1" showErrorMessage="1" errorTitle="入力エラー" error="注文書に記載された工事番号の下_x000a_２桁目を入力して下さい" sqref="BL13:BL15" xr:uid="{7A09A594-3EBA-45FE-8156-F7203164D940}">
      <formula1>0</formula1>
      <formula2>9</formula2>
    </dataValidation>
    <dataValidation type="whole" imeMode="halfAlpha" allowBlank="1" showInputMessage="1" showErrorMessage="1" errorTitle="入力エラー" error="注文書に記載された工事番号の８桁目を入力して下さい" sqref="W22" xr:uid="{C3F3EC49-BD48-42BF-8FC0-41D911E1612A}">
      <formula1>0</formula1>
      <formula2>9</formula2>
    </dataValidation>
    <dataValidation type="whole" imeMode="halfAlpha" allowBlank="1" showInputMessage="1" showErrorMessage="1" errorTitle="入力エラー" error="注文書に記載された工事番号の９桁目を入力して下さい" sqref="X18 O16 X22" xr:uid="{3233CC9C-BC7F-4D2C-B180-04C8735DDB92}">
      <formula1>0</formula1>
      <formula2>9</formula2>
    </dataValidation>
    <dataValidation type="whole" imeMode="halfAlpha" allowBlank="1" showInputMessage="1" showErrorMessage="1" errorTitle="入力エラー" error="注文書に記載された工事番号の１０桁目を入力して下さい" sqref="BJ13:BJ15 Y22" xr:uid="{8D051176-6852-4657-9BAB-54175125DC06}">
      <formula1>0</formula1>
      <formula2>9</formula2>
    </dataValidation>
    <dataValidation type="whole" imeMode="halfAlpha" allowBlank="1" showInputMessage="1" showErrorMessage="1" errorTitle="入力エラー" error="注文書に記載された工事番号の７桁目を入力して下さい" sqref="V22" xr:uid="{492158EB-0AE8-446E-838D-2BCB8CC6DD3E}">
      <formula1>0</formula1>
      <formula2>9</formula2>
    </dataValidation>
    <dataValidation type="whole" imeMode="halfAlpha" showInputMessage="1" showErrorMessage="1" errorTitle="入力エラー" error="注文書に記載された工事番号の６桁目を入力して下さい" sqref="U22" xr:uid="{3EACB035-A671-4C9F-890A-62D009BDD3F5}">
      <formula1>0</formula1>
      <formula2>9</formula2>
    </dataValidation>
    <dataValidation type="whole" imeMode="halfAlpha" showInputMessage="1" showErrorMessage="1" errorTitle="入力エラー" error="注文書に記載された工事番号の５桁目を入力して下さい" sqref="T22" xr:uid="{87828A96-74EE-457F-9200-ED6449325243}">
      <formula1>0</formula1>
      <formula2>9</formula2>
    </dataValidation>
    <dataValidation type="whole" imeMode="halfAlpha" showInputMessage="1" showErrorMessage="1" errorTitle="入力エラー" error="注文書に記載された工事番号の４桁目を入力して下さい" sqref="S22" xr:uid="{4634A560-DC85-4427-B388-CF5AB787CDFF}">
      <formula1>0</formula1>
      <formula2>9</formula2>
    </dataValidation>
    <dataValidation type="whole" imeMode="halfAlpha" showInputMessage="1" showErrorMessage="1" errorTitle="入力エラー" error="注文書に記載された工事番号の３桁目を入力して下さい" sqref="R22" xr:uid="{62BAA42B-0B33-4859-AD83-5E1E637873A6}">
      <formula1>0</formula1>
      <formula2>9</formula2>
    </dataValidation>
    <dataValidation type="whole" imeMode="halfAlpha" showInputMessage="1" showErrorMessage="1" errorTitle="入力エラー" error="注文書に記載された工事番号の２桁目を入力して下さい" sqref="Q22" xr:uid="{1685ED1B-ED9E-453E-A351-1133D576A4CE}">
      <formula1>0</formula1>
      <formula2>9</formula2>
    </dataValidation>
    <dataValidation type="list" imeMode="halfAlpha" showDropDown="1" showInputMessage="1" showErrorMessage="1" errorTitle="入力エラー" error="注文書に記載された工事番号の１桁目を入力してください" sqref="P22" xr:uid="{6D3C3726-1B16-4657-81DD-2AEC5BF7D716}">
      <formula1>"0,1,2,3,4,5,6,7,8,9,A"</formula1>
    </dataValidation>
    <dataValidation type="whole" imeMode="halfAlpha" allowBlank="1" showInputMessage="1" showErrorMessage="1" errorTitle="取引先コードの確認" error="注文書に記載された取引先コードの８桁目を入力して下さい" sqref="BJ9:BJ10 BH8 W18" xr:uid="{F8A42C4C-6B0E-4D1E-B817-2A8BD0428D7D}">
      <formula1>0</formula1>
      <formula2>9</formula2>
    </dataValidation>
    <dataValidation type="whole" imeMode="halfAlpha" allowBlank="1" showInputMessage="1" showErrorMessage="1" errorTitle="取引先コードの確認" error="注文書に記載された取引先コードの１桁目を入力して下さい" sqref="BA8:BA9 BC9:BC10 P18" xr:uid="{5777C223-87AC-4DC1-8D94-65CD8DD7C918}">
      <formula1>0</formula1>
      <formula2>9</formula2>
    </dataValidation>
    <dataValidation type="whole" imeMode="halfAlpha" allowBlank="1" showInputMessage="1" showErrorMessage="1" errorTitle="取引先コードの確認" error="注文書に記載された取引先コードの２桁目を入力して下さい" sqref="BB8:BB9 BD9:BD10 Q18" xr:uid="{461EF620-EADF-4802-864C-7CDF14604660}">
      <formula1>0</formula1>
      <formula2>9</formula2>
    </dataValidation>
    <dataValidation type="whole" imeMode="halfAlpha" allowBlank="1" showInputMessage="1" showErrorMessage="1" errorTitle="取引先コードの確認" error="注文書に記載された取引先コードの３桁目を入力して下さい" sqref="BE9:BE10 BC8 R18" xr:uid="{1FF6FDE6-89FB-4DBC-B85A-AE6466F3FEF8}">
      <formula1>0</formula1>
      <formula2>9</formula2>
    </dataValidation>
    <dataValidation type="whole" imeMode="halfAlpha" allowBlank="1" showInputMessage="1" showErrorMessage="1" errorTitle="取引先コードの確認" error="注文書に記載された取引先コードの４桁目を入力して下さい" sqref="BF9:BF10 BD8 S18" xr:uid="{4D8536B2-9BF9-40D2-8340-9E5EF069DA26}">
      <formula1>0</formula1>
      <formula2>9</formula2>
    </dataValidation>
    <dataValidation type="whole" imeMode="halfAlpha" allowBlank="1" showInputMessage="1" showErrorMessage="1" errorTitle="取引先コードの確認" error="注文書に記載された取引先コードの５桁目を入力して下さい" sqref="BG9:BG10 BE8 T18" xr:uid="{7FADF32D-4DB4-436B-B486-C2C4BFBA0174}">
      <formula1>0</formula1>
      <formula2>9</formula2>
    </dataValidation>
    <dataValidation type="whole" imeMode="halfAlpha" allowBlank="1" showInputMessage="1" showErrorMessage="1" errorTitle="取引先コードの確認" error="注文書に記載された取引先コードの６桁目を入力して下さい" sqref="BH9:BH10 BF8 U18" xr:uid="{E13D7B64-7321-42ED-A6D0-D879019CCA17}">
      <formula1>0</formula1>
      <formula2>9</formula2>
    </dataValidation>
    <dataValidation type="whole" imeMode="halfAlpha" allowBlank="1" showInputMessage="1" showErrorMessage="1" errorTitle="取引先コードの確認" error="注文書に記載された取引先コードの７桁目を入力して下さい" sqref="BI9:BI10 BG8 V18" xr:uid="{26A8012C-A980-49CD-9975-3322561EE817}">
      <formula1>0</formula1>
      <formula2>9</formula2>
    </dataValidation>
    <dataValidation type="whole" imeMode="halfAlpha" allowBlank="1" showInputMessage="1" showErrorMessage="1" errorTitle="入力エラー" error="注文書に記載された工事番号の下２桁目を入力して下さい" sqref="Z22" xr:uid="{F5DE5602-EAFC-4B68-A82C-FC93C428EE89}">
      <formula1>0</formula1>
      <formula2>9</formula2>
    </dataValidation>
    <dataValidation type="whole" allowBlank="1" showInputMessage="1" showErrorMessage="1" errorTitle="登録番号の確認" error="１３桁の数字の１３桁目を入力して下さい。" sqref="AO15" xr:uid="{9207A9EE-CF0C-453F-973B-5F708FE3E94B}">
      <formula1>0</formula1>
      <formula2>9</formula2>
    </dataValidation>
    <dataValidation type="list" allowBlank="1" showInputMessage="1" showErrorMessage="1" sqref="K52" xr:uid="{4C4AC284-82F9-4218-9FA9-A68EC0F6D1A6}">
      <formula1>"切り捨て,切り上げ,四捨五入"</formula1>
    </dataValidation>
    <dataValidation type="list" allowBlank="1" showInputMessage="1" showErrorMessage="1" errorTitle="入力エラー" error="軽減税率対象の場合は、※を選択して下さい。_x000a_非課税、不課税の場合は、◇を選択して下さい。_x000a_上記以外は、空白となります。" sqref="H41:I46" xr:uid="{99F2C662-F5A1-46C5-9D75-9480A94DBECC}">
      <formula1>"※,◎,◇"</formula1>
    </dataValidation>
    <dataValidation type="list" allowBlank="1" showInputMessage="1" sqref="W41:Y46" xr:uid="{FDA8EE33-FF7E-4BB6-91E8-A161583782C4}">
      <formula1>"式,個,台,ｔ,m,m2,m3,kg,人,月,日,回,本,組,袋,枚,巻,箇所"</formula1>
    </dataValidation>
    <dataValidation type="whole" allowBlank="1" showInputMessage="1" showErrorMessage="1" errorTitle="登録番号の確認" error="１３桁の数字の１桁目を入力して下さい。" sqref="AC15" xr:uid="{5F242111-A6DB-41D8-AEDB-48C20D8277FC}">
      <formula1>0</formula1>
      <formula2>9</formula2>
    </dataValidation>
    <dataValidation type="whole" allowBlank="1" showInputMessage="1" showErrorMessage="1" errorTitle="登録番号の確認" error="１３桁の数字の２桁目を入力して下さい。" sqref="AD15" xr:uid="{9E12BD16-933A-4515-BC91-FC2B2658AEED}">
      <formula1>0</formula1>
      <formula2>9</formula2>
    </dataValidation>
    <dataValidation type="whole" allowBlank="1" showInputMessage="1" showErrorMessage="1" errorTitle="登録番号の確認" error="１３桁の数字の３桁目を入力して下さい。" sqref="AE15" xr:uid="{F72F0A17-25D0-4CA4-B717-15C55596A222}">
      <formula1>0</formula1>
      <formula2>9</formula2>
    </dataValidation>
    <dataValidation type="whole" allowBlank="1" showInputMessage="1" showErrorMessage="1" errorTitle="登録番号の確認" error="１３桁の数字の４桁目を入力して下さい。" sqref="AF15" xr:uid="{72D36F10-9EFD-4608-84C8-980F03CCE3D4}">
      <formula1>0</formula1>
      <formula2>9</formula2>
    </dataValidation>
    <dataValidation type="whole" allowBlank="1" showInputMessage="1" showErrorMessage="1" errorTitle="登録番号の確認" error="１３桁の数字の５桁目を入力して下さい。" sqref="AG15" xr:uid="{4E3A89EE-4FF0-4F1D-8BDA-B7BA3CD6E079}">
      <formula1>0</formula1>
      <formula2>9</formula2>
    </dataValidation>
    <dataValidation type="whole" allowBlank="1" showInputMessage="1" showErrorMessage="1" errorTitle="登録番号の確認" error="１３桁の数字の６桁目を入力して下さい。" sqref="AH15" xr:uid="{8B2600BA-7B14-40D9-996B-7CFC7318F496}">
      <formula1>0</formula1>
      <formula2>9</formula2>
    </dataValidation>
    <dataValidation type="whole" allowBlank="1" showInputMessage="1" showErrorMessage="1" errorTitle="登録番号の確認" error="１３桁の数字の７桁目を入力して下さい。" sqref="AI15" xr:uid="{AE708EBA-9CD7-419E-A86C-BB10BF7DF677}">
      <formula1>0</formula1>
      <formula2>9</formula2>
    </dataValidation>
    <dataValidation type="whole" allowBlank="1" showInputMessage="1" showErrorMessage="1" errorTitle="登録番号の確認" error="１３桁の数字の８桁目を入力して下さい。" sqref="AJ15" xr:uid="{7EF80B6B-1A72-43D3-9DB0-29F69161889F}">
      <formula1>0</formula1>
      <formula2>9</formula2>
    </dataValidation>
    <dataValidation type="whole" allowBlank="1" showInputMessage="1" showErrorMessage="1" errorTitle="登録番号の確認" error="１３桁の数字の９桁目を入力して下さい。" sqref="AK15" xr:uid="{761830A8-0B11-41FE-A264-AEE308D35C6F}">
      <formula1>0</formula1>
      <formula2>9</formula2>
    </dataValidation>
    <dataValidation type="whole" allowBlank="1" showInputMessage="1" showErrorMessage="1" errorTitle="登録番号の確認" error="１３桁の数字の１０桁目を入力して下さい。" sqref="AL15" xr:uid="{619C1339-39FE-46B4-A06D-B0B87716621B}">
      <formula1>0</formula1>
      <formula2>9</formula2>
    </dataValidation>
    <dataValidation type="whole" allowBlank="1" showInputMessage="1" showErrorMessage="1" errorTitle="登録番号の確認" error="１３桁の数字の１１桁目を入力して下さい。" sqref="AM15" xr:uid="{1AF3670D-749C-4C48-8CBE-6CC5414936E1}">
      <formula1>0</formula1>
      <formula2>9</formula2>
    </dataValidation>
    <dataValidation type="whole" allowBlank="1" showInputMessage="1" showErrorMessage="1" errorTitle="登録番号の確認" error="１３桁の数字の１２桁目を入力して下さい。" sqref="AN15" xr:uid="{6F6EE64D-E554-45DF-BB42-17DE27B5D5A4}">
      <formula1>0</formula1>
      <formula2>9</formula2>
    </dataValidation>
  </dataValidation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47</vt:i4>
      </vt:variant>
    </vt:vector>
  </HeadingPairs>
  <TitlesOfParts>
    <vt:vector size="49" baseType="lpstr">
      <vt:lpstr>請求書（契約）</vt:lpstr>
      <vt:lpstr>請求書（契約）記入例</vt:lpstr>
      <vt:lpstr>'請求書（契約）'!Print_Area</vt:lpstr>
      <vt:lpstr>'請求書（契約）記入例'!Print_Area</vt:lpstr>
      <vt:lpstr>'請求書（契約）'!契_消費税</vt:lpstr>
      <vt:lpstr>'請求書（契約）記入例'!契_消費税</vt:lpstr>
      <vt:lpstr>'請求書（契約）'!契_税抜き金額</vt:lpstr>
      <vt:lpstr>'請求書（契約）記入例'!契_税抜き金額</vt:lpstr>
      <vt:lpstr>'請求書（契約）'!契_税抜き金額1集計</vt:lpstr>
      <vt:lpstr>'請求書（契約）記入例'!契_税抜き金額1集計</vt:lpstr>
      <vt:lpstr>'請求書（契約）'!契_税抜き金額2集計</vt:lpstr>
      <vt:lpstr>'請求書（契約）記入例'!契_税抜き金額2集計</vt:lpstr>
      <vt:lpstr>'請求書（契約）'!契_税抜き金額3集計</vt:lpstr>
      <vt:lpstr>'請求書（契約）記入例'!契_税抜き金額3集計</vt:lpstr>
      <vt:lpstr>'請求書（契約）'!契_税抜き金額合計</vt:lpstr>
      <vt:lpstr>'請求書（契約）'!契_税率</vt:lpstr>
      <vt:lpstr>'請求書（契約）記入例'!契_税率</vt:lpstr>
      <vt:lpstr>'請求書（契約）'!契_税率1</vt:lpstr>
      <vt:lpstr>'請求書（契約）記入例'!契_税率1</vt:lpstr>
      <vt:lpstr>'請求書（契約）'!契_税率1四捨五入</vt:lpstr>
      <vt:lpstr>'請求書（契約）記入例'!契_税率1四捨五入</vt:lpstr>
      <vt:lpstr>'請求書（契約）'!契_税率1消費税端数調整</vt:lpstr>
      <vt:lpstr>'請求書（契約）'!契_税率1切り捨て</vt:lpstr>
      <vt:lpstr>'請求書（契約）記入例'!契_税率1切り捨て</vt:lpstr>
      <vt:lpstr>'請求書（契約）'!契_税率1切り上げ</vt:lpstr>
      <vt:lpstr>'請求書（契約）記入例'!契_税率1切り上げ</vt:lpstr>
      <vt:lpstr>'請求書（契約）'!契_税率2</vt:lpstr>
      <vt:lpstr>'請求書（契約）記入例'!契_税率2</vt:lpstr>
      <vt:lpstr>'請求書（契約）'!契_税率2四捨五入</vt:lpstr>
      <vt:lpstr>'請求書（契約）記入例'!契_税率2四捨五入</vt:lpstr>
      <vt:lpstr>'請求書（契約）'!契_税率2消費税端数調整</vt:lpstr>
      <vt:lpstr>'請求書（契約）'!契_税率2切り捨て</vt:lpstr>
      <vt:lpstr>'請求書（契約）記入例'!契_税率2切り捨て</vt:lpstr>
      <vt:lpstr>'請求書（契約）'!契_税率2切り上げ</vt:lpstr>
      <vt:lpstr>'請求書（契約）記入例'!契_税率2切り上げ</vt:lpstr>
      <vt:lpstr>'請求書（契約）'!契_税率3</vt:lpstr>
      <vt:lpstr>'請求書（契約）記入例'!契_税率3</vt:lpstr>
      <vt:lpstr>'請求書（契約）'!契_税率3四捨五入</vt:lpstr>
      <vt:lpstr>'請求書（契約）記入例'!契_税率3四捨五入</vt:lpstr>
      <vt:lpstr>'請求書（契約）'!契_税率3消費税端数調整</vt:lpstr>
      <vt:lpstr>'請求書（契約）'!契_税率3切り捨て</vt:lpstr>
      <vt:lpstr>'請求書（契約）記入例'!契_税率3切り捨て</vt:lpstr>
      <vt:lpstr>'請求書（契約）'!契_税率3切り上げ</vt:lpstr>
      <vt:lpstr>'請求書（契約）記入例'!契_税率3切り上げ</vt:lpstr>
      <vt:lpstr>'請求書（契約）'!契_税率と内容</vt:lpstr>
      <vt:lpstr>'請求書（契約）'!契_端数処理</vt:lpstr>
      <vt:lpstr>'請求書（契約）記入例'!契_端数処理</vt:lpstr>
      <vt:lpstr>'請求書（契約）'!契_内訳合計</vt:lpstr>
      <vt:lpstr>'請求書（契約）記入例'!契_内訳合計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yoshida_kayo</dc:creator>
  <cp:lastModifiedBy>松井　翠夏</cp:lastModifiedBy>
  <cp:lastPrinted>2023-09-29T05:31:29Z</cp:lastPrinted>
  <dcterms:created xsi:type="dcterms:W3CDTF">2022-08-08T07:39:13Z</dcterms:created>
  <dcterms:modified xsi:type="dcterms:W3CDTF">2023-09-29T08:35:54Z</dcterms:modified>
</cp:coreProperties>
</file>